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3630730\Desktop\KKK\SLBC\SLBC Meeting DEC-2018\BOOKLET Mar-18\"/>
    </mc:Choice>
  </mc:AlternateContent>
  <bookViews>
    <workbookView xWindow="0" yWindow="0" windowWidth="20460" windowHeight="7620" firstSheet="37" activeTab="38"/>
  </bookViews>
  <sheets>
    <sheet name="5- Br Network" sheetId="2" r:id="rId1"/>
    <sheet name="6- Distwise Bank Br " sheetId="1" r:id="rId2"/>
    <sheet name="7-Det Banking Profile" sheetId="42" r:id="rId3"/>
    <sheet name="16- CD Ratio" sheetId="3" r:id="rId4"/>
    <sheet name="17-Segregation" sheetId="4" r:id="rId5"/>
    <sheet name="18 Tot PSA" sheetId="5" r:id="rId6"/>
    <sheet name="19-Ana Agri" sheetId="6" r:id="rId7"/>
    <sheet name="20-Ana Ind" sheetId="7" r:id="rId8"/>
    <sheet name="21-Ana Serv" sheetId="8" r:id="rId9"/>
    <sheet name="22 Ana Crop" sheetId="9" r:id="rId10"/>
    <sheet name="23-Details Agri" sheetId="10" r:id="rId11"/>
    <sheet name="24-ACP Target" sheetId="11" r:id="rId12"/>
    <sheet name="25-ACP Achvt" sheetId="12" r:id="rId13"/>
    <sheet name="26-Perf ACP" sheetId="13" r:id="rId14"/>
    <sheet name="27-NRLM" sheetId="14" r:id="rId15"/>
    <sheet name="28-PMEGP" sheetId="15" r:id="rId16"/>
    <sheet name="29-Fin SHGs" sheetId="16" r:id="rId17"/>
    <sheet name="30-JLG" sheetId="20" r:id="rId18"/>
    <sheet name="31-KCC" sheetId="19" r:id="rId19"/>
    <sheet name="32-Bakijai" sheetId="18" r:id="rId20"/>
    <sheet name="33-PMEGP Rec" sheetId="21" r:id="rId21"/>
    <sheet name="34-NRLM Rec " sheetId="22" r:id="rId22"/>
    <sheet name="35-Adv Sensitive" sheetId="23" r:id="rId23"/>
    <sheet name="36-Housing(OA)" sheetId="24" r:id="rId24"/>
    <sheet name="37-Prog FI" sheetId="25" r:id="rId25"/>
    <sheet name="38-Spl Scheme" sheetId="26" r:id="rId26"/>
    <sheet name="39-Fin MSME" sheetId="17" r:id="rId27"/>
    <sheet name="40-Oth Sens" sheetId="27" r:id="rId28"/>
    <sheet name="41-Minority" sheetId="28" r:id="rId29"/>
    <sheet name="42-Education" sheetId="29" r:id="rId30"/>
    <sheet name="43-MIS Agri-Allied" sheetId="30" r:id="rId31"/>
    <sheet name="44-MIS(EHO)" sheetId="31" r:id="rId32"/>
    <sheet name="45-TO" sheetId="32" r:id="rId33"/>
    <sheet name="46-SSS" sheetId="33" r:id="rId34"/>
    <sheet name="47-PMJDY" sheetId="34" r:id="rId35"/>
    <sheet name="48-Mudra" sheetId="35" r:id="rId36"/>
    <sheet name="49-Details LDM" sheetId="36" r:id="rId37"/>
    <sheet name="50-FLC" sheetId="37" r:id="rId38"/>
    <sheet name="51-52 FI Banking outlets" sheetId="38" r:id="rId39"/>
    <sheet name="53-DCC DLRC" sheetId="39" r:id="rId40"/>
    <sheet name="54-Dist CD Ratio" sheetId="40" r:id="rId41"/>
    <sheet name="55-ACP Ach-1" sheetId="41" r:id="rId42"/>
    <sheet name="56-ACP Ach-2" sheetId="43" r:id="rId43"/>
    <sheet name="57-ACP Ach3" sheetId="44" r:id="rId44"/>
    <sheet name="58-ACP Ach4" sheetId="45" r:id="rId45"/>
    <sheet name="59-Participants" sheetId="46" r:id="rId46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8" i="41" l="1"/>
  <c r="J48" i="41"/>
  <c r="F48" i="41"/>
  <c r="C48" i="41"/>
  <c r="L48" i="41" s="1"/>
  <c r="N47" i="41"/>
  <c r="M47" i="41"/>
  <c r="L47" i="41"/>
  <c r="N46" i="41"/>
  <c r="M46" i="41"/>
  <c r="L46" i="41"/>
  <c r="L45" i="41"/>
  <c r="K45" i="41"/>
  <c r="J45" i="41"/>
  <c r="H45" i="41"/>
  <c r="N45" i="41" s="1"/>
  <c r="G45" i="41"/>
  <c r="G48" i="41" s="1"/>
  <c r="E45" i="41"/>
  <c r="D45" i="41"/>
  <c r="N44" i="41"/>
  <c r="M44" i="41"/>
  <c r="L44" i="41"/>
  <c r="L43" i="41"/>
  <c r="K43" i="41"/>
  <c r="J43" i="41"/>
  <c r="I43" i="41"/>
  <c r="H43" i="41"/>
  <c r="G43" i="41"/>
  <c r="F43" i="41"/>
  <c r="E43" i="41"/>
  <c r="N43" i="41" s="1"/>
  <c r="D43" i="41"/>
  <c r="M43" i="41" s="1"/>
  <c r="C43" i="41"/>
  <c r="N42" i="41"/>
  <c r="M42" i="41"/>
  <c r="L42" i="41"/>
  <c r="N41" i="41"/>
  <c r="M41" i="41"/>
  <c r="L41" i="41"/>
  <c r="N40" i="41"/>
  <c r="M40" i="41"/>
  <c r="L40" i="41"/>
  <c r="N39" i="41"/>
  <c r="M39" i="41"/>
  <c r="L39" i="41"/>
  <c r="L38" i="41"/>
  <c r="K38" i="41"/>
  <c r="J38" i="41"/>
  <c r="I38" i="41"/>
  <c r="I48" i="41" s="1"/>
  <c r="H38" i="41"/>
  <c r="H48" i="41" s="1"/>
  <c r="G38" i="41"/>
  <c r="F38" i="41"/>
  <c r="E38" i="41"/>
  <c r="E48" i="41" s="1"/>
  <c r="N48" i="41" s="1"/>
  <c r="D38" i="41"/>
  <c r="M38" i="41" s="1"/>
  <c r="C38" i="41"/>
  <c r="N37" i="41"/>
  <c r="M37" i="41"/>
  <c r="L37" i="41"/>
  <c r="N36" i="41"/>
  <c r="M36" i="41"/>
  <c r="L36" i="41"/>
  <c r="N35" i="41"/>
  <c r="M35" i="41"/>
  <c r="L35" i="41"/>
  <c r="N34" i="41"/>
  <c r="M34" i="41"/>
  <c r="L34" i="41"/>
  <c r="K26" i="41"/>
  <c r="J26" i="41"/>
  <c r="I26" i="41"/>
  <c r="H26" i="41"/>
  <c r="L26" i="41" s="1"/>
  <c r="G26" i="41"/>
  <c r="F26" i="41"/>
  <c r="E26" i="41"/>
  <c r="N26" i="41" s="1"/>
  <c r="D26" i="41"/>
  <c r="M26" i="41" s="1"/>
  <c r="C26" i="41"/>
  <c r="N25" i="41"/>
  <c r="M25" i="41"/>
  <c r="L25" i="41"/>
  <c r="N24" i="41"/>
  <c r="M24" i="41"/>
  <c r="L24" i="41"/>
  <c r="N23" i="41"/>
  <c r="M23" i="41"/>
  <c r="L23" i="41"/>
  <c r="N22" i="41"/>
  <c r="M22" i="41"/>
  <c r="L22" i="41"/>
  <c r="N21" i="41"/>
  <c r="M21" i="41"/>
  <c r="L21" i="41"/>
  <c r="K13" i="41"/>
  <c r="I13" i="41"/>
  <c r="H13" i="41"/>
  <c r="G13" i="41"/>
  <c r="E13" i="41"/>
  <c r="D13" i="41"/>
  <c r="C13" i="41"/>
  <c r="N12" i="41"/>
  <c r="M12" i="41"/>
  <c r="L12" i="41"/>
  <c r="N11" i="41"/>
  <c r="K11" i="41"/>
  <c r="J11" i="41"/>
  <c r="J13" i="41" s="1"/>
  <c r="I11" i="41"/>
  <c r="H11" i="41"/>
  <c r="G11" i="41"/>
  <c r="M11" i="41" s="1"/>
  <c r="F11" i="41"/>
  <c r="F13" i="41" s="1"/>
  <c r="E11" i="41"/>
  <c r="C11" i="41"/>
  <c r="L11" i="41" s="1"/>
  <c r="N10" i="41"/>
  <c r="M10" i="41"/>
  <c r="L10" i="41"/>
  <c r="N9" i="41"/>
  <c r="M9" i="41"/>
  <c r="L9" i="41"/>
  <c r="N8" i="41"/>
  <c r="M8" i="41"/>
  <c r="L8" i="41"/>
  <c r="N7" i="41"/>
  <c r="N13" i="41" s="1"/>
  <c r="M7" i="41"/>
  <c r="L7" i="41"/>
  <c r="N6" i="41"/>
  <c r="M6" i="41"/>
  <c r="L6" i="41"/>
  <c r="L13" i="41" l="1"/>
  <c r="M13" i="41"/>
  <c r="N38" i="41"/>
  <c r="D48" i="41"/>
  <c r="M48" i="41" s="1"/>
  <c r="M45" i="41"/>
  <c r="C35" i="16" l="1"/>
  <c r="C24" i="16"/>
  <c r="C42" i="16" s="1"/>
  <c r="C36" i="29" l="1"/>
  <c r="C25" i="29"/>
  <c r="C43" i="29" s="1"/>
  <c r="H44" i="31" l="1"/>
  <c r="C44" i="31"/>
  <c r="R43" i="31"/>
  <c r="R42" i="31"/>
  <c r="R41" i="31"/>
  <c r="R40" i="31"/>
  <c r="R39" i="31"/>
  <c r="R38" i="31"/>
  <c r="R37" i="31"/>
  <c r="R36" i="31"/>
  <c r="R35" i="31"/>
  <c r="R34" i="31"/>
  <c r="R33" i="31"/>
  <c r="R32" i="31"/>
  <c r="R31" i="31"/>
  <c r="R30" i="31"/>
  <c r="R29" i="31"/>
  <c r="R28" i="31"/>
  <c r="R27" i="31"/>
  <c r="R26" i="31"/>
  <c r="M25" i="31"/>
  <c r="R25" i="31" s="1"/>
  <c r="H25" i="31"/>
  <c r="C25" i="31"/>
  <c r="R24" i="31"/>
  <c r="R23" i="31"/>
  <c r="R22" i="31"/>
  <c r="R21" i="31"/>
  <c r="R20" i="31"/>
  <c r="R19" i="31"/>
  <c r="R18" i="31"/>
  <c r="R17" i="31"/>
  <c r="R16" i="31"/>
  <c r="R15" i="31"/>
  <c r="R14" i="31"/>
  <c r="R13" i="31"/>
  <c r="R12" i="31"/>
  <c r="R11" i="31"/>
  <c r="R10" i="31"/>
  <c r="R9" i="31"/>
  <c r="R8" i="31"/>
  <c r="R7" i="31"/>
  <c r="R6" i="31"/>
  <c r="R5" i="31"/>
  <c r="R4" i="31"/>
  <c r="M44" i="31" l="1"/>
  <c r="R44" i="31" s="1"/>
  <c r="D14" i="40" l="1"/>
  <c r="C14" i="40"/>
  <c r="G14" i="40"/>
  <c r="H13" i="40"/>
  <c r="H12" i="40"/>
  <c r="H11" i="40"/>
  <c r="H10" i="40"/>
  <c r="H9" i="40"/>
  <c r="H8" i="40"/>
  <c r="H7" i="40"/>
  <c r="H6" i="40"/>
  <c r="H5" i="40"/>
  <c r="H4" i="40"/>
  <c r="H3" i="40"/>
  <c r="N70" i="45" l="1"/>
  <c r="M70" i="45"/>
  <c r="L69" i="45"/>
  <c r="K69" i="45"/>
  <c r="J69" i="45"/>
  <c r="I69" i="45"/>
  <c r="H69" i="45"/>
  <c r="G69" i="45"/>
  <c r="F69" i="45"/>
  <c r="E69" i="45"/>
  <c r="N69" i="45" s="1"/>
  <c r="D69" i="45"/>
  <c r="M69" i="45" s="1"/>
  <c r="C69" i="45"/>
  <c r="N68" i="45"/>
  <c r="M68" i="45"/>
  <c r="M67" i="45"/>
  <c r="L67" i="45"/>
  <c r="K67" i="45"/>
  <c r="J67" i="45"/>
  <c r="I67" i="45"/>
  <c r="I71" i="45" s="1"/>
  <c r="H67" i="45"/>
  <c r="G67" i="45"/>
  <c r="F67" i="45"/>
  <c r="E67" i="45"/>
  <c r="N67" i="45" s="1"/>
  <c r="D67" i="45"/>
  <c r="C67" i="45"/>
  <c r="N66" i="45"/>
  <c r="M66" i="45"/>
  <c r="N65" i="45"/>
  <c r="M65" i="45"/>
  <c r="N64" i="45"/>
  <c r="M64" i="45"/>
  <c r="L63" i="45"/>
  <c r="L71" i="45" s="1"/>
  <c r="K63" i="45"/>
  <c r="K71" i="45" s="1"/>
  <c r="J63" i="45"/>
  <c r="J71" i="45" s="1"/>
  <c r="I63" i="45"/>
  <c r="H63" i="45"/>
  <c r="H71" i="45" s="1"/>
  <c r="G63" i="45"/>
  <c r="G71" i="45" s="1"/>
  <c r="F63" i="45"/>
  <c r="F71" i="45" s="1"/>
  <c r="E63" i="45"/>
  <c r="N63" i="45" s="1"/>
  <c r="N71" i="45" s="1"/>
  <c r="D63" i="45"/>
  <c r="D71" i="45" s="1"/>
  <c r="C63" i="45"/>
  <c r="C71" i="45" s="1"/>
  <c r="N62" i="45"/>
  <c r="M62" i="45"/>
  <c r="N61" i="45"/>
  <c r="M61" i="45"/>
  <c r="N60" i="45"/>
  <c r="M60" i="45"/>
  <c r="N59" i="45"/>
  <c r="M59" i="45"/>
  <c r="N58" i="45"/>
  <c r="M58" i="45"/>
  <c r="N57" i="45"/>
  <c r="M57" i="45"/>
  <c r="N56" i="45"/>
  <c r="M56" i="45"/>
  <c r="N55" i="45"/>
  <c r="M55" i="45"/>
  <c r="N54" i="45"/>
  <c r="M54" i="45"/>
  <c r="N44" i="45"/>
  <c r="M44" i="45"/>
  <c r="N43" i="45"/>
  <c r="M43" i="45"/>
  <c r="L42" i="45"/>
  <c r="K42" i="45"/>
  <c r="J42" i="45"/>
  <c r="I42" i="45"/>
  <c r="H42" i="45"/>
  <c r="G42" i="45"/>
  <c r="F42" i="45"/>
  <c r="E42" i="45"/>
  <c r="D42" i="45"/>
  <c r="C42" i="45"/>
  <c r="N41" i="45"/>
  <c r="N42" i="45" s="1"/>
  <c r="M41" i="45"/>
  <c r="M42" i="45" s="1"/>
  <c r="L40" i="45"/>
  <c r="K40" i="45"/>
  <c r="J40" i="45"/>
  <c r="I40" i="45"/>
  <c r="H40" i="45"/>
  <c r="G40" i="45"/>
  <c r="F40" i="45"/>
  <c r="E40" i="45"/>
  <c r="D40" i="45"/>
  <c r="C40" i="45"/>
  <c r="N39" i="45"/>
  <c r="M39" i="45"/>
  <c r="N38" i="45"/>
  <c r="M38" i="45"/>
  <c r="N37" i="45"/>
  <c r="N40" i="45" s="1"/>
  <c r="M37" i="45"/>
  <c r="M40" i="45" s="1"/>
  <c r="L36" i="45"/>
  <c r="L45" i="45" s="1"/>
  <c r="K36" i="45"/>
  <c r="K45" i="45" s="1"/>
  <c r="J36" i="45"/>
  <c r="J45" i="45" s="1"/>
  <c r="I36" i="45"/>
  <c r="I45" i="45" s="1"/>
  <c r="H36" i="45"/>
  <c r="H45" i="45" s="1"/>
  <c r="G36" i="45"/>
  <c r="G45" i="45" s="1"/>
  <c r="F36" i="45"/>
  <c r="F45" i="45" s="1"/>
  <c r="E36" i="45"/>
  <c r="E45" i="45" s="1"/>
  <c r="D36" i="45"/>
  <c r="D45" i="45" s="1"/>
  <c r="C36" i="45"/>
  <c r="C45" i="45" s="1"/>
  <c r="N35" i="45"/>
  <c r="M35" i="45"/>
  <c r="N34" i="45"/>
  <c r="M34" i="45"/>
  <c r="N33" i="45"/>
  <c r="M33" i="45"/>
  <c r="N32" i="45"/>
  <c r="M32" i="45"/>
  <c r="N31" i="45"/>
  <c r="M31" i="45"/>
  <c r="N30" i="45"/>
  <c r="M30" i="45"/>
  <c r="N29" i="45"/>
  <c r="M29" i="45"/>
  <c r="N28" i="45"/>
  <c r="M28" i="45"/>
  <c r="N27" i="45"/>
  <c r="N36" i="45" s="1"/>
  <c r="N45" i="45" s="1"/>
  <c r="M27" i="45"/>
  <c r="M36" i="45" s="1"/>
  <c r="M45" i="45" s="1"/>
  <c r="C20" i="45"/>
  <c r="N19" i="45"/>
  <c r="M19" i="45"/>
  <c r="M18" i="45"/>
  <c r="L18" i="45"/>
  <c r="K18" i="45"/>
  <c r="J18" i="45"/>
  <c r="I18" i="45"/>
  <c r="H18" i="45"/>
  <c r="G18" i="45"/>
  <c r="F18" i="45"/>
  <c r="E18" i="45"/>
  <c r="D18" i="45"/>
  <c r="N17" i="45"/>
  <c r="N18" i="45" s="1"/>
  <c r="M17" i="45"/>
  <c r="K16" i="45"/>
  <c r="J16" i="45"/>
  <c r="H16" i="45"/>
  <c r="N16" i="45" s="1"/>
  <c r="G16" i="45"/>
  <c r="E16" i="45"/>
  <c r="D16" i="45"/>
  <c r="M16" i="45" s="1"/>
  <c r="N15" i="45"/>
  <c r="M15" i="45"/>
  <c r="N14" i="45"/>
  <c r="M14" i="45"/>
  <c r="N13" i="45"/>
  <c r="M13" i="45"/>
  <c r="L12" i="45"/>
  <c r="L20" i="45" s="1"/>
  <c r="K12" i="45"/>
  <c r="K20" i="45" s="1"/>
  <c r="J12" i="45"/>
  <c r="J20" i="45" s="1"/>
  <c r="I12" i="45"/>
  <c r="I20" i="45" s="1"/>
  <c r="H12" i="45"/>
  <c r="H20" i="45" s="1"/>
  <c r="G12" i="45"/>
  <c r="G20" i="45" s="1"/>
  <c r="F12" i="45"/>
  <c r="F20" i="45" s="1"/>
  <c r="E12" i="45"/>
  <c r="E20" i="45" s="1"/>
  <c r="D12" i="45"/>
  <c r="D20" i="45" s="1"/>
  <c r="N11" i="45"/>
  <c r="M11" i="45"/>
  <c r="N10" i="45"/>
  <c r="M10" i="45"/>
  <c r="N9" i="45"/>
  <c r="M9" i="45"/>
  <c r="N8" i="45"/>
  <c r="M8" i="45"/>
  <c r="N7" i="45"/>
  <c r="M7" i="45"/>
  <c r="N6" i="45"/>
  <c r="N12" i="45" s="1"/>
  <c r="N20" i="45" s="1"/>
  <c r="M6" i="45"/>
  <c r="M12" i="45" s="1"/>
  <c r="M20" i="45" s="1"/>
  <c r="K61" i="44"/>
  <c r="J61" i="44"/>
  <c r="J62" i="44" s="1"/>
  <c r="I61" i="44"/>
  <c r="H61" i="44"/>
  <c r="G61" i="44"/>
  <c r="F61" i="44"/>
  <c r="F62" i="44" s="1"/>
  <c r="E61" i="44"/>
  <c r="D61" i="44"/>
  <c r="C61" i="44"/>
  <c r="N60" i="44"/>
  <c r="N61" i="44" s="1"/>
  <c r="M60" i="44"/>
  <c r="L60" i="44"/>
  <c r="L61" i="44" s="1"/>
  <c r="N59" i="44"/>
  <c r="M59" i="44"/>
  <c r="M61" i="44" s="1"/>
  <c r="L59" i="44"/>
  <c r="K58" i="44"/>
  <c r="J58" i="44"/>
  <c r="I58" i="44"/>
  <c r="H58" i="44"/>
  <c r="G58" i="44"/>
  <c r="F58" i="44"/>
  <c r="E58" i="44"/>
  <c r="D58" i="44"/>
  <c r="C58" i="44"/>
  <c r="N57" i="44"/>
  <c r="N58" i="44" s="1"/>
  <c r="M57" i="44"/>
  <c r="M58" i="44" s="1"/>
  <c r="L57" i="44"/>
  <c r="L58" i="44" s="1"/>
  <c r="K56" i="44"/>
  <c r="K62" i="44" s="1"/>
  <c r="J56" i="44"/>
  <c r="I56" i="44"/>
  <c r="H56" i="44"/>
  <c r="H62" i="44" s="1"/>
  <c r="G56" i="44"/>
  <c r="G62" i="44" s="1"/>
  <c r="F56" i="44"/>
  <c r="E56" i="44"/>
  <c r="D56" i="44"/>
  <c r="D62" i="44" s="1"/>
  <c r="C56" i="44"/>
  <c r="C62" i="44" s="1"/>
  <c r="N55" i="44"/>
  <c r="M55" i="44"/>
  <c r="L55" i="44"/>
  <c r="N54" i="44"/>
  <c r="M54" i="44"/>
  <c r="L54" i="44"/>
  <c r="N53" i="44"/>
  <c r="M53" i="44"/>
  <c r="L53" i="44"/>
  <c r="N52" i="44"/>
  <c r="M52" i="44"/>
  <c r="L52" i="44"/>
  <c r="N51" i="44"/>
  <c r="M51" i="44"/>
  <c r="L51" i="44"/>
  <c r="N50" i="44"/>
  <c r="M50" i="44"/>
  <c r="L50" i="44"/>
  <c r="N49" i="44"/>
  <c r="M49" i="44"/>
  <c r="L49" i="44"/>
  <c r="N48" i="44"/>
  <c r="M48" i="44"/>
  <c r="L48" i="44"/>
  <c r="N47" i="44"/>
  <c r="M47" i="44"/>
  <c r="M56" i="44" s="1"/>
  <c r="L47" i="44"/>
  <c r="L56" i="44" s="1"/>
  <c r="N46" i="44"/>
  <c r="N56" i="44" s="1"/>
  <c r="M46" i="44"/>
  <c r="L46" i="44"/>
  <c r="K45" i="44"/>
  <c r="J45" i="44"/>
  <c r="I45" i="44"/>
  <c r="I62" i="44" s="1"/>
  <c r="H45" i="44"/>
  <c r="G45" i="44"/>
  <c r="F45" i="44"/>
  <c r="E45" i="44"/>
  <c r="E62" i="44" s="1"/>
  <c r="D45" i="44"/>
  <c r="C45" i="44"/>
  <c r="N44" i="44"/>
  <c r="M44" i="44"/>
  <c r="L44" i="44"/>
  <c r="N43" i="44"/>
  <c r="M43" i="44"/>
  <c r="L43" i="44"/>
  <c r="N42" i="44"/>
  <c r="M42" i="44"/>
  <c r="L42" i="44"/>
  <c r="N41" i="44"/>
  <c r="M41" i="44"/>
  <c r="L41" i="44"/>
  <c r="N40" i="44"/>
  <c r="M40" i="44"/>
  <c r="L40" i="44"/>
  <c r="N39" i="44"/>
  <c r="M39" i="44"/>
  <c r="L39" i="44"/>
  <c r="N38" i="44"/>
  <c r="M38" i="44"/>
  <c r="L38" i="44"/>
  <c r="N37" i="44"/>
  <c r="M37" i="44"/>
  <c r="L37" i="44"/>
  <c r="N36" i="44"/>
  <c r="M36" i="44"/>
  <c r="L36" i="44"/>
  <c r="N35" i="44"/>
  <c r="M35" i="44"/>
  <c r="L35" i="44"/>
  <c r="N34" i="44"/>
  <c r="M34" i="44"/>
  <c r="L34" i="44"/>
  <c r="N33" i="44"/>
  <c r="M33" i="44"/>
  <c r="L33" i="44"/>
  <c r="N32" i="44"/>
  <c r="M32" i="44"/>
  <c r="L32" i="44"/>
  <c r="N31" i="44"/>
  <c r="M31" i="44"/>
  <c r="L31" i="44"/>
  <c r="N30" i="44"/>
  <c r="M30" i="44"/>
  <c r="L30" i="44"/>
  <c r="N29" i="44"/>
  <c r="M29" i="44"/>
  <c r="L29" i="44"/>
  <c r="N28" i="44"/>
  <c r="M28" i="44"/>
  <c r="L28" i="44"/>
  <c r="N27" i="44"/>
  <c r="M27" i="44"/>
  <c r="L27" i="44"/>
  <c r="N26" i="44"/>
  <c r="M26" i="44"/>
  <c r="L26" i="44"/>
  <c r="N25" i="44"/>
  <c r="M25" i="44"/>
  <c r="L25" i="44"/>
  <c r="N24" i="44"/>
  <c r="N45" i="44" s="1"/>
  <c r="N62" i="44" s="1"/>
  <c r="M24" i="44"/>
  <c r="M45" i="44" s="1"/>
  <c r="M62" i="44" s="1"/>
  <c r="L24" i="44"/>
  <c r="L45" i="44" s="1"/>
  <c r="K16" i="44"/>
  <c r="J16" i="44"/>
  <c r="H16" i="44"/>
  <c r="G16" i="44"/>
  <c r="N15" i="44"/>
  <c r="M15" i="44"/>
  <c r="N14" i="44"/>
  <c r="M14" i="44"/>
  <c r="L14" i="44"/>
  <c r="N13" i="44"/>
  <c r="M13" i="44"/>
  <c r="L13" i="44"/>
  <c r="L12" i="44"/>
  <c r="I12" i="44"/>
  <c r="F12" i="44"/>
  <c r="E12" i="44"/>
  <c r="N12" i="44" s="1"/>
  <c r="D12" i="44"/>
  <c r="D16" i="44" s="1"/>
  <c r="C12" i="44"/>
  <c r="N11" i="44"/>
  <c r="M11" i="44"/>
  <c r="L11" i="44"/>
  <c r="N10" i="44"/>
  <c r="M10" i="44"/>
  <c r="L10" i="44"/>
  <c r="N9" i="44"/>
  <c r="I9" i="44"/>
  <c r="I16" i="44" s="1"/>
  <c r="F9" i="44"/>
  <c r="F16" i="44" s="1"/>
  <c r="E9" i="44"/>
  <c r="E16" i="44" s="1"/>
  <c r="D9" i="44"/>
  <c r="M9" i="44" s="1"/>
  <c r="C9" i="44"/>
  <c r="L9" i="44" s="1"/>
  <c r="L16" i="44" s="1"/>
  <c r="N8" i="44"/>
  <c r="M8" i="44"/>
  <c r="L8" i="44"/>
  <c r="N7" i="44"/>
  <c r="M7" i="44"/>
  <c r="L7" i="44"/>
  <c r="N6" i="44"/>
  <c r="M6" i="44"/>
  <c r="L6" i="44"/>
  <c r="H45" i="43"/>
  <c r="D45" i="43"/>
  <c r="N44" i="43"/>
  <c r="M44" i="43"/>
  <c r="L44" i="43"/>
  <c r="K43" i="43"/>
  <c r="K45" i="43" s="1"/>
  <c r="J43" i="43"/>
  <c r="J45" i="43" s="1"/>
  <c r="I43" i="43"/>
  <c r="I45" i="43" s="1"/>
  <c r="H43" i="43"/>
  <c r="G43" i="43"/>
  <c r="G45" i="43" s="1"/>
  <c r="F43" i="43"/>
  <c r="F45" i="43" s="1"/>
  <c r="E43" i="43"/>
  <c r="E45" i="43" s="1"/>
  <c r="D43" i="43"/>
  <c r="C43" i="43"/>
  <c r="C45" i="43" s="1"/>
  <c r="N42" i="43"/>
  <c r="M42" i="43"/>
  <c r="L42" i="43"/>
  <c r="N41" i="43"/>
  <c r="N43" i="43" s="1"/>
  <c r="N45" i="43" s="1"/>
  <c r="M41" i="43"/>
  <c r="M43" i="43" s="1"/>
  <c r="M45" i="43" s="1"/>
  <c r="L41" i="43"/>
  <c r="L43" i="43" s="1"/>
  <c r="L45" i="43" s="1"/>
  <c r="M63" i="45" l="1"/>
  <c r="M71" i="45" s="1"/>
  <c r="E71" i="45"/>
  <c r="L62" i="44"/>
  <c r="N16" i="44"/>
  <c r="C16" i="44"/>
  <c r="M12" i="44"/>
  <c r="M16" i="44" s="1"/>
  <c r="C17" i="42" l="1"/>
  <c r="D17" i="42"/>
  <c r="E17" i="42"/>
  <c r="B17" i="42"/>
  <c r="G14" i="42"/>
  <c r="G12" i="42"/>
  <c r="G10" i="42"/>
  <c r="G8" i="42"/>
  <c r="B7" i="42"/>
  <c r="G6" i="42"/>
  <c r="G5" i="42"/>
  <c r="I44" i="3"/>
  <c r="J44" i="3"/>
  <c r="C44" i="3"/>
  <c r="D44" i="3"/>
  <c r="E44" i="3"/>
  <c r="F44" i="3"/>
  <c r="G4" i="42"/>
  <c r="K37" i="2"/>
  <c r="J37" i="2"/>
  <c r="I37" i="2"/>
  <c r="H37" i="2"/>
  <c r="G37" i="2"/>
  <c r="F37" i="2"/>
  <c r="E37" i="2"/>
  <c r="D37" i="2"/>
  <c r="C37" i="2"/>
  <c r="F15" i="42" l="1"/>
  <c r="E15" i="42"/>
  <c r="D15" i="42"/>
  <c r="C15" i="42"/>
  <c r="B15" i="42"/>
  <c r="G15" i="42"/>
  <c r="F13" i="42"/>
  <c r="E13" i="42"/>
  <c r="D13" i="42"/>
  <c r="C13" i="42"/>
  <c r="B13" i="42"/>
  <c r="G13" i="42"/>
  <c r="G11" i="42"/>
  <c r="F11" i="42"/>
  <c r="E11" i="42"/>
  <c r="D11" i="42"/>
  <c r="C11" i="42"/>
  <c r="B11" i="42"/>
  <c r="F9" i="42"/>
  <c r="E9" i="42"/>
  <c r="D9" i="42"/>
  <c r="C9" i="42"/>
  <c r="B9" i="42"/>
  <c r="E7" i="42"/>
  <c r="D7" i="42"/>
  <c r="C7" i="42"/>
  <c r="G7" i="42"/>
  <c r="G9" i="42" l="1"/>
  <c r="G44" i="19" l="1"/>
  <c r="F44" i="19"/>
  <c r="E44" i="19"/>
  <c r="D44" i="19"/>
  <c r="C44" i="19"/>
  <c r="C44" i="8"/>
  <c r="D44" i="8"/>
  <c r="E44" i="8"/>
  <c r="F44" i="8"/>
  <c r="G44" i="8"/>
  <c r="H44" i="8"/>
  <c r="I44" i="8"/>
  <c r="J44" i="8"/>
  <c r="K44" i="8"/>
  <c r="D37" i="8"/>
  <c r="C44" i="4"/>
  <c r="D44" i="4"/>
  <c r="E44" i="4"/>
  <c r="F44" i="4"/>
  <c r="G44" i="4"/>
  <c r="H44" i="4"/>
  <c r="I44" i="4"/>
  <c r="C37" i="4"/>
  <c r="I89" i="38" l="1"/>
  <c r="K88" i="38"/>
  <c r="I88" i="38"/>
  <c r="H88" i="38"/>
  <c r="G88" i="38"/>
  <c r="F88" i="38"/>
  <c r="E88" i="38"/>
  <c r="D88" i="38"/>
  <c r="J87" i="38"/>
  <c r="L87" i="38" s="1"/>
  <c r="J86" i="38"/>
  <c r="L86" i="38" s="1"/>
  <c r="J85" i="38"/>
  <c r="J88" i="38" s="1"/>
  <c r="J84" i="38"/>
  <c r="L84" i="38" s="1"/>
  <c r="K83" i="38"/>
  <c r="I83" i="38"/>
  <c r="H83" i="38"/>
  <c r="G83" i="38"/>
  <c r="F83" i="38"/>
  <c r="E83" i="38"/>
  <c r="D83" i="38"/>
  <c r="L82" i="38"/>
  <c r="J82" i="38"/>
  <c r="L81" i="38"/>
  <c r="L83" i="38" s="1"/>
  <c r="J81" i="38"/>
  <c r="J83" i="38" s="1"/>
  <c r="K80" i="38"/>
  <c r="I80" i="38"/>
  <c r="H80" i="38"/>
  <c r="G80" i="38"/>
  <c r="F80" i="38"/>
  <c r="E80" i="38"/>
  <c r="E89" i="38" s="1"/>
  <c r="D80" i="38"/>
  <c r="J79" i="38"/>
  <c r="L79" i="38" s="1"/>
  <c r="J78" i="38"/>
  <c r="L78" i="38" s="1"/>
  <c r="J77" i="38"/>
  <c r="L77" i="38" s="1"/>
  <c r="K76" i="38"/>
  <c r="I76" i="38"/>
  <c r="H76" i="38"/>
  <c r="G76" i="38"/>
  <c r="F76" i="38"/>
  <c r="E76" i="38"/>
  <c r="D76" i="38"/>
  <c r="L75" i="38"/>
  <c r="J75" i="38"/>
  <c r="L74" i="38"/>
  <c r="J74" i="38"/>
  <c r="L73" i="38"/>
  <c r="J73" i="38"/>
  <c r="L72" i="38"/>
  <c r="J72" i="38"/>
  <c r="L71" i="38"/>
  <c r="J71" i="38"/>
  <c r="L70" i="38"/>
  <c r="J70" i="38"/>
  <c r="L69" i="38"/>
  <c r="J69" i="38"/>
  <c r="L68" i="38"/>
  <c r="J68" i="38"/>
  <c r="L67" i="38"/>
  <c r="J67" i="38"/>
  <c r="L66" i="38"/>
  <c r="J66" i="38"/>
  <c r="L65" i="38"/>
  <c r="L76" i="38" s="1"/>
  <c r="J65" i="38"/>
  <c r="J76" i="38" s="1"/>
  <c r="K64" i="38"/>
  <c r="I64" i="38"/>
  <c r="H64" i="38"/>
  <c r="G64" i="38"/>
  <c r="F64" i="38"/>
  <c r="E64" i="38"/>
  <c r="D64" i="38"/>
  <c r="J63" i="38"/>
  <c r="L63" i="38" s="1"/>
  <c r="J62" i="38"/>
  <c r="L62" i="38" s="1"/>
  <c r="J61" i="38"/>
  <c r="L61" i="38" s="1"/>
  <c r="J60" i="38"/>
  <c r="L60" i="38" s="1"/>
  <c r="J59" i="38"/>
  <c r="L58" i="38"/>
  <c r="J58" i="38"/>
  <c r="L57" i="38"/>
  <c r="J57" i="38"/>
  <c r="J56" i="38"/>
  <c r="J55" i="38"/>
  <c r="L55" i="38" s="1"/>
  <c r="J54" i="38"/>
  <c r="L54" i="38" s="1"/>
  <c r="J53" i="38"/>
  <c r="L52" i="38"/>
  <c r="L64" i="38" s="1"/>
  <c r="J52" i="38"/>
  <c r="K51" i="38"/>
  <c r="I51" i="38"/>
  <c r="H51" i="38"/>
  <c r="G51" i="38"/>
  <c r="F51" i="38"/>
  <c r="E51" i="38"/>
  <c r="D51" i="38"/>
  <c r="J50" i="38"/>
  <c r="L50" i="38" s="1"/>
  <c r="J49" i="38"/>
  <c r="L49" i="38" s="1"/>
  <c r="J48" i="38"/>
  <c r="L48" i="38" s="1"/>
  <c r="J47" i="38"/>
  <c r="L47" i="38" s="1"/>
  <c r="J46" i="38"/>
  <c r="L45" i="38"/>
  <c r="J45" i="38"/>
  <c r="L44" i="38"/>
  <c r="J44" i="38"/>
  <c r="L43" i="38"/>
  <c r="J43" i="38"/>
  <c r="L42" i="38"/>
  <c r="J42" i="38"/>
  <c r="L41" i="38"/>
  <c r="J41" i="38"/>
  <c r="L40" i="38"/>
  <c r="L51" i="38" s="1"/>
  <c r="J40" i="38"/>
  <c r="L39" i="38"/>
  <c r="J39" i="38"/>
  <c r="J51" i="38" s="1"/>
  <c r="K38" i="38"/>
  <c r="I38" i="38"/>
  <c r="H38" i="38"/>
  <c r="G38" i="38"/>
  <c r="F38" i="38"/>
  <c r="E38" i="38"/>
  <c r="D38" i="38"/>
  <c r="J37" i="38"/>
  <c r="L37" i="38" s="1"/>
  <c r="J36" i="38"/>
  <c r="L36" i="38" s="1"/>
  <c r="J35" i="38"/>
  <c r="L35" i="38" s="1"/>
  <c r="J33" i="38"/>
  <c r="L33" i="38" s="1"/>
  <c r="L32" i="38"/>
  <c r="L31" i="38"/>
  <c r="J31" i="38"/>
  <c r="L30" i="38"/>
  <c r="J30" i="38"/>
  <c r="J38" i="38" s="1"/>
  <c r="K29" i="38"/>
  <c r="I29" i="38"/>
  <c r="H29" i="38"/>
  <c r="G29" i="38"/>
  <c r="F29" i="38"/>
  <c r="E29" i="38"/>
  <c r="D29" i="38"/>
  <c r="J28" i="38"/>
  <c r="L28" i="38" s="1"/>
  <c r="J27" i="38"/>
  <c r="L27" i="38" s="1"/>
  <c r="J26" i="38"/>
  <c r="L26" i="38" s="1"/>
  <c r="J25" i="38"/>
  <c r="L25" i="38" s="1"/>
  <c r="J24" i="38"/>
  <c r="L24" i="38" s="1"/>
  <c r="J23" i="38"/>
  <c r="L23" i="38" s="1"/>
  <c r="L29" i="38" s="1"/>
  <c r="K22" i="38"/>
  <c r="I22" i="38"/>
  <c r="H22" i="38"/>
  <c r="G22" i="38"/>
  <c r="F22" i="38"/>
  <c r="E22" i="38"/>
  <c r="D22" i="38"/>
  <c r="J21" i="38"/>
  <c r="L21" i="38" s="1"/>
  <c r="L20" i="38"/>
  <c r="J20" i="38"/>
  <c r="K19" i="38"/>
  <c r="I19" i="38"/>
  <c r="H19" i="38"/>
  <c r="G19" i="38"/>
  <c r="F19" i="38"/>
  <c r="E19" i="38"/>
  <c r="D19" i="38"/>
  <c r="J18" i="38"/>
  <c r="L18" i="38" s="1"/>
  <c r="J17" i="38"/>
  <c r="L17" i="38" s="1"/>
  <c r="J16" i="38"/>
  <c r="L16" i="38" s="1"/>
  <c r="K15" i="38"/>
  <c r="K89" i="38" s="1"/>
  <c r="I15" i="38"/>
  <c r="H15" i="38"/>
  <c r="H89" i="38" s="1"/>
  <c r="G15" i="38"/>
  <c r="G89" i="38" s="1"/>
  <c r="F15" i="38"/>
  <c r="F89" i="38" s="1"/>
  <c r="E15" i="38"/>
  <c r="D15" i="38"/>
  <c r="D89" i="38" s="1"/>
  <c r="L14" i="38"/>
  <c r="J14" i="38"/>
  <c r="L13" i="38"/>
  <c r="J13" i="38"/>
  <c r="L12" i="38"/>
  <c r="J12" i="38"/>
  <c r="L11" i="38"/>
  <c r="J11" i="38"/>
  <c r="L10" i="38"/>
  <c r="J10" i="38"/>
  <c r="L9" i="38"/>
  <c r="J9" i="38"/>
  <c r="L8" i="38"/>
  <c r="L15" i="38" s="1"/>
  <c r="J8" i="38"/>
  <c r="J15" i="38" s="1"/>
  <c r="J22" i="38" l="1"/>
  <c r="L22" i="38"/>
  <c r="L38" i="38"/>
  <c r="L80" i="38"/>
  <c r="L89" i="38" s="1"/>
  <c r="L19" i="38"/>
  <c r="L88" i="38"/>
  <c r="J29" i="38"/>
  <c r="J64" i="38"/>
  <c r="L85" i="38"/>
  <c r="J19" i="38"/>
  <c r="J80" i="38"/>
  <c r="J89" i="38" l="1"/>
  <c r="J43" i="37" l="1"/>
  <c r="I43" i="37"/>
  <c r="H43" i="37"/>
  <c r="G43" i="37"/>
  <c r="F43" i="37"/>
  <c r="E43" i="37"/>
  <c r="D43" i="37"/>
  <c r="C43" i="37"/>
  <c r="J38" i="37"/>
  <c r="I38" i="37"/>
  <c r="H38" i="37"/>
  <c r="G38" i="37"/>
  <c r="F38" i="37"/>
  <c r="E38" i="37"/>
  <c r="D38" i="37"/>
  <c r="C38" i="37"/>
  <c r="J36" i="37"/>
  <c r="I36" i="37"/>
  <c r="H36" i="37"/>
  <c r="G36" i="37"/>
  <c r="G44" i="37" s="1"/>
  <c r="F36" i="37"/>
  <c r="E36" i="37"/>
  <c r="D36" i="37"/>
  <c r="C36" i="37"/>
  <c r="C44" i="37" s="1"/>
  <c r="O32" i="37"/>
  <c r="J25" i="37"/>
  <c r="J44" i="37" s="1"/>
  <c r="I25" i="37"/>
  <c r="I44" i="37" s="1"/>
  <c r="H25" i="37"/>
  <c r="H44" i="37" s="1"/>
  <c r="G25" i="37"/>
  <c r="F25" i="37"/>
  <c r="F44" i="37" s="1"/>
  <c r="E25" i="37"/>
  <c r="E44" i="37" s="1"/>
  <c r="D25" i="37"/>
  <c r="D44" i="37" s="1"/>
  <c r="C25" i="37"/>
  <c r="G44" i="34"/>
  <c r="C44" i="34"/>
  <c r="I43" i="34"/>
  <c r="H43" i="34"/>
  <c r="G43" i="34"/>
  <c r="F43" i="34"/>
  <c r="E43" i="34"/>
  <c r="D43" i="34"/>
  <c r="C43" i="34"/>
  <c r="I36" i="34"/>
  <c r="H36" i="34"/>
  <c r="G36" i="34"/>
  <c r="F36" i="34"/>
  <c r="E36" i="34"/>
  <c r="D36" i="34"/>
  <c r="C36" i="34"/>
  <c r="I25" i="34"/>
  <c r="I44" i="34" s="1"/>
  <c r="H25" i="34"/>
  <c r="H44" i="34" s="1"/>
  <c r="G25" i="34"/>
  <c r="F25" i="34"/>
  <c r="F44" i="34" s="1"/>
  <c r="E25" i="34"/>
  <c r="E44" i="34" s="1"/>
  <c r="D25" i="34"/>
  <c r="D44" i="34" s="1"/>
  <c r="C25" i="34"/>
  <c r="Q43" i="33"/>
  <c r="P43" i="33"/>
  <c r="O43" i="33"/>
  <c r="N43" i="33"/>
  <c r="M43" i="33"/>
  <c r="L43" i="33"/>
  <c r="K43" i="33"/>
  <c r="J43" i="33"/>
  <c r="I43" i="33"/>
  <c r="H43" i="33"/>
  <c r="G43" i="33"/>
  <c r="F43" i="33"/>
  <c r="E43" i="33"/>
  <c r="D43" i="33"/>
  <c r="C43" i="33"/>
  <c r="Q38" i="33"/>
  <c r="P38" i="33"/>
  <c r="O38" i="33"/>
  <c r="N38" i="33"/>
  <c r="M38" i="33"/>
  <c r="L38" i="33"/>
  <c r="K38" i="33"/>
  <c r="J38" i="33"/>
  <c r="I38" i="33"/>
  <c r="H38" i="33"/>
  <c r="G38" i="33"/>
  <c r="F38" i="33"/>
  <c r="E38" i="33"/>
  <c r="D38" i="33"/>
  <c r="C38" i="33"/>
  <c r="Q36" i="33"/>
  <c r="P36" i="33"/>
  <c r="O36" i="33"/>
  <c r="N36" i="33"/>
  <c r="M36" i="33"/>
  <c r="L36" i="33"/>
  <c r="K36" i="33"/>
  <c r="J36" i="33"/>
  <c r="I36" i="33"/>
  <c r="H36" i="33"/>
  <c r="G36" i="33"/>
  <c r="F36" i="33"/>
  <c r="E36" i="33"/>
  <c r="D36" i="33"/>
  <c r="C36" i="33"/>
  <c r="Q25" i="33"/>
  <c r="Q44" i="33" s="1"/>
  <c r="P25" i="33"/>
  <c r="P44" i="33" s="1"/>
  <c r="O25" i="33"/>
  <c r="O44" i="33" s="1"/>
  <c r="N25" i="33"/>
  <c r="N44" i="33" s="1"/>
  <c r="M25" i="33"/>
  <c r="M44" i="33" s="1"/>
  <c r="L25" i="33"/>
  <c r="L44" i="33" s="1"/>
  <c r="K25" i="33"/>
  <c r="K44" i="33" s="1"/>
  <c r="J25" i="33"/>
  <c r="J44" i="33" s="1"/>
  <c r="I25" i="33"/>
  <c r="I44" i="33" s="1"/>
  <c r="H25" i="33"/>
  <c r="H44" i="33" s="1"/>
  <c r="G25" i="33"/>
  <c r="G44" i="33" s="1"/>
  <c r="F25" i="33"/>
  <c r="F44" i="33" s="1"/>
  <c r="E25" i="33"/>
  <c r="E44" i="33" s="1"/>
  <c r="D25" i="33"/>
  <c r="D44" i="33" s="1"/>
  <c r="C25" i="33"/>
  <c r="C44" i="33" s="1"/>
  <c r="F47" i="30" l="1"/>
  <c r="C44" i="30"/>
  <c r="D44" i="30"/>
  <c r="E44" i="30"/>
  <c r="F44" i="30"/>
  <c r="AD19" i="28"/>
  <c r="AD20" i="28"/>
  <c r="AD21" i="28"/>
  <c r="AD22" i="28"/>
  <c r="AD23" i="28"/>
  <c r="AD24" i="28"/>
  <c r="AD25" i="28"/>
  <c r="AD26" i="28"/>
  <c r="AD27" i="28"/>
  <c r="AD28" i="28"/>
  <c r="AD29" i="28"/>
  <c r="AD30" i="28"/>
  <c r="AD31" i="28"/>
  <c r="AD32" i="28"/>
  <c r="AD33" i="28"/>
  <c r="AD34" i="28"/>
  <c r="AD35" i="28"/>
  <c r="AD36" i="28"/>
  <c r="AD37" i="28"/>
  <c r="AD38" i="28"/>
  <c r="AD39" i="28"/>
  <c r="AD40" i="28"/>
  <c r="AD41" i="28"/>
  <c r="AD42" i="28"/>
  <c r="AD43" i="28"/>
  <c r="J43" i="28"/>
  <c r="C42" i="28"/>
  <c r="D42" i="28"/>
  <c r="E42" i="28"/>
  <c r="F42" i="28"/>
  <c r="G42" i="28"/>
  <c r="H42" i="28"/>
  <c r="I42" i="28"/>
  <c r="I43" i="28" s="1"/>
  <c r="J42" i="28"/>
  <c r="K42" i="28"/>
  <c r="L42" i="28"/>
  <c r="M42" i="28"/>
  <c r="N42" i="28"/>
  <c r="O42" i="28"/>
  <c r="P42" i="28"/>
  <c r="Q42" i="28"/>
  <c r="R42" i="28"/>
  <c r="S42" i="28"/>
  <c r="T42" i="28"/>
  <c r="U42" i="28"/>
  <c r="V42" i="28"/>
  <c r="W42" i="28"/>
  <c r="X42" i="28"/>
  <c r="Y42" i="28"/>
  <c r="Z42" i="28"/>
  <c r="AA42" i="28"/>
  <c r="AB42" i="28"/>
  <c r="AC42" i="28"/>
  <c r="I24" i="28"/>
  <c r="J24" i="28"/>
  <c r="AD18" i="28"/>
  <c r="G41" i="21"/>
  <c r="C40" i="21"/>
  <c r="D40" i="21"/>
  <c r="E40" i="21"/>
  <c r="F40" i="21"/>
  <c r="G40" i="21"/>
  <c r="H40" i="21"/>
  <c r="G33" i="25" l="1"/>
  <c r="F33" i="25"/>
  <c r="G25" i="25"/>
  <c r="C33" i="25"/>
  <c r="E33" i="25"/>
  <c r="E25" i="25"/>
  <c r="D32" i="25"/>
  <c r="E32" i="25"/>
  <c r="F32" i="25"/>
  <c r="G32" i="25"/>
  <c r="C32" i="25"/>
  <c r="C25" i="25"/>
  <c r="D43" i="19" l="1"/>
  <c r="E43" i="19"/>
  <c r="F43" i="19"/>
  <c r="G43" i="19"/>
  <c r="C43" i="19"/>
  <c r="C36" i="19"/>
  <c r="C25" i="19"/>
  <c r="C43" i="20"/>
  <c r="C36" i="20"/>
  <c r="C25" i="20"/>
  <c r="F44" i="15" l="1"/>
  <c r="L43" i="15"/>
  <c r="K43" i="15"/>
  <c r="J43" i="15"/>
  <c r="I43" i="15"/>
  <c r="H43" i="15"/>
  <c r="G43" i="15"/>
  <c r="F43" i="15"/>
  <c r="E43" i="15"/>
  <c r="D43" i="15"/>
  <c r="C43" i="15"/>
  <c r="L38" i="15"/>
  <c r="K38" i="15"/>
  <c r="J38" i="15"/>
  <c r="I38" i="15"/>
  <c r="H38" i="15"/>
  <c r="G38" i="15"/>
  <c r="F38" i="15"/>
  <c r="E38" i="15"/>
  <c r="D38" i="15"/>
  <c r="L36" i="15"/>
  <c r="K36" i="15"/>
  <c r="J36" i="15"/>
  <c r="I36" i="15"/>
  <c r="H36" i="15"/>
  <c r="G36" i="15"/>
  <c r="F36" i="15"/>
  <c r="E36" i="15"/>
  <c r="D36" i="15"/>
  <c r="C36" i="15"/>
  <c r="L25" i="15"/>
  <c r="K25" i="15"/>
  <c r="J25" i="15"/>
  <c r="I25" i="15"/>
  <c r="H25" i="15"/>
  <c r="G25" i="15"/>
  <c r="F25" i="15"/>
  <c r="E25" i="15"/>
  <c r="D25" i="15"/>
  <c r="D44" i="15" s="1"/>
  <c r="C25" i="15"/>
  <c r="C44" i="15" s="1"/>
  <c r="L44" i="15" l="1"/>
  <c r="K44" i="15"/>
  <c r="J44" i="15"/>
  <c r="I44" i="15"/>
  <c r="H44" i="15"/>
  <c r="G44" i="15"/>
  <c r="E44" i="15"/>
  <c r="H31" i="14" l="1"/>
  <c r="F31" i="14"/>
  <c r="I30" i="14"/>
  <c r="G30" i="14"/>
  <c r="E30" i="14"/>
  <c r="D30" i="14"/>
  <c r="J30" i="14" s="1"/>
  <c r="C30" i="14"/>
  <c r="J29" i="14"/>
  <c r="I29" i="14"/>
  <c r="G28" i="14"/>
  <c r="E28" i="14"/>
  <c r="D27" i="14"/>
  <c r="I27" i="14" s="1"/>
  <c r="C27" i="14"/>
  <c r="C28" i="14" s="1"/>
  <c r="G26" i="14"/>
  <c r="E26" i="14"/>
  <c r="D26" i="14"/>
  <c r="C26" i="14"/>
  <c r="G22" i="14"/>
  <c r="E22" i="14"/>
  <c r="D22" i="14"/>
  <c r="I22" i="14" s="1"/>
  <c r="C22" i="14"/>
  <c r="J17" i="14"/>
  <c r="I17" i="14"/>
  <c r="J15" i="14"/>
  <c r="I15" i="14"/>
  <c r="J9" i="14"/>
  <c r="I9" i="14"/>
  <c r="E31" i="14" l="1"/>
  <c r="G31" i="14"/>
  <c r="D28" i="14"/>
  <c r="C31" i="14"/>
  <c r="J22" i="14"/>
  <c r="J27" i="14"/>
  <c r="J28" i="14" l="1"/>
  <c r="I28" i="14"/>
  <c r="I31" i="14" s="1"/>
  <c r="D31" i="14"/>
  <c r="J31" i="14"/>
  <c r="G43" i="11" l="1"/>
  <c r="E43" i="11"/>
  <c r="D43" i="11"/>
  <c r="C43" i="11"/>
  <c r="H42" i="11"/>
  <c r="F42" i="11"/>
  <c r="F41" i="11"/>
  <c r="H41" i="11" s="1"/>
  <c r="H40" i="11"/>
  <c r="F40" i="11"/>
  <c r="F39" i="11"/>
  <c r="F43" i="11" s="1"/>
  <c r="G38" i="11"/>
  <c r="E38" i="11"/>
  <c r="D38" i="11"/>
  <c r="C38" i="11"/>
  <c r="F37" i="11"/>
  <c r="F38" i="11" s="1"/>
  <c r="H38" i="11" s="1"/>
  <c r="G36" i="11"/>
  <c r="E36" i="11"/>
  <c r="D36" i="11"/>
  <c r="C36" i="11"/>
  <c r="F35" i="11"/>
  <c r="H35" i="11" s="1"/>
  <c r="H34" i="11"/>
  <c r="F34" i="11"/>
  <c r="F33" i="11"/>
  <c r="H33" i="11" s="1"/>
  <c r="H32" i="11"/>
  <c r="F32" i="11"/>
  <c r="F31" i="11"/>
  <c r="H31" i="11" s="1"/>
  <c r="H30" i="11"/>
  <c r="F30" i="11"/>
  <c r="F29" i="11"/>
  <c r="H29" i="11" s="1"/>
  <c r="H28" i="11"/>
  <c r="F28" i="11"/>
  <c r="F27" i="11"/>
  <c r="H27" i="11" s="1"/>
  <c r="H26" i="11"/>
  <c r="F26" i="11"/>
  <c r="F36" i="11" s="1"/>
  <c r="G25" i="11"/>
  <c r="G44" i="11" s="1"/>
  <c r="E25" i="11"/>
  <c r="E44" i="11" s="1"/>
  <c r="D25" i="11"/>
  <c r="D44" i="11" s="1"/>
  <c r="C25" i="11"/>
  <c r="C44" i="11" s="1"/>
  <c r="H24" i="11"/>
  <c r="F24" i="11"/>
  <c r="F23" i="11"/>
  <c r="H23" i="11" s="1"/>
  <c r="H22" i="11"/>
  <c r="F22" i="11"/>
  <c r="F21" i="11"/>
  <c r="H21" i="11" s="1"/>
  <c r="H20" i="11"/>
  <c r="F20" i="11"/>
  <c r="F19" i="11"/>
  <c r="H19" i="11" s="1"/>
  <c r="H18" i="11"/>
  <c r="F18" i="11"/>
  <c r="F17" i="11"/>
  <c r="H17" i="11" s="1"/>
  <c r="H16" i="11"/>
  <c r="F16" i="11"/>
  <c r="F15" i="11"/>
  <c r="H15" i="11" s="1"/>
  <c r="H14" i="11"/>
  <c r="F14" i="11"/>
  <c r="F13" i="11"/>
  <c r="H13" i="11" s="1"/>
  <c r="H12" i="11"/>
  <c r="F12" i="11"/>
  <c r="F11" i="11"/>
  <c r="H11" i="11" s="1"/>
  <c r="H10" i="11"/>
  <c r="F10" i="11"/>
  <c r="F9" i="11"/>
  <c r="H9" i="11" s="1"/>
  <c r="H8" i="11"/>
  <c r="F8" i="11"/>
  <c r="F7" i="11"/>
  <c r="H7" i="11" s="1"/>
  <c r="H6" i="11"/>
  <c r="F6" i="11"/>
  <c r="F5" i="11"/>
  <c r="H5" i="11" s="1"/>
  <c r="H4" i="11"/>
  <c r="F4" i="11"/>
  <c r="F25" i="11" s="1"/>
  <c r="F44" i="11" l="1"/>
  <c r="H25" i="11"/>
  <c r="H44" i="11" s="1"/>
  <c r="H36" i="11"/>
  <c r="H37" i="11"/>
  <c r="H39" i="11"/>
  <c r="H43" i="11" s="1"/>
  <c r="D46" i="10" l="1"/>
  <c r="H46" i="10"/>
  <c r="C44" i="10"/>
  <c r="D44" i="10"/>
  <c r="E44" i="10"/>
  <c r="F44" i="10"/>
  <c r="G44" i="10"/>
  <c r="H44" i="10"/>
  <c r="D46" i="7"/>
  <c r="D46" i="6"/>
  <c r="D48" i="5" l="1"/>
  <c r="C44" i="5"/>
  <c r="D44" i="5"/>
  <c r="E44" i="5"/>
  <c r="F44" i="5"/>
  <c r="H44" i="5"/>
  <c r="I44" i="5"/>
  <c r="J44" i="5"/>
  <c r="K44" i="2"/>
  <c r="J44" i="2"/>
  <c r="I44" i="2"/>
  <c r="H44" i="2"/>
  <c r="G44" i="2"/>
  <c r="F44" i="2"/>
  <c r="E44" i="2"/>
  <c r="D44" i="2"/>
  <c r="C44" i="2"/>
  <c r="K25" i="2"/>
  <c r="K45" i="2" s="1"/>
  <c r="J25" i="2"/>
  <c r="J45" i="2" s="1"/>
  <c r="I25" i="2"/>
  <c r="I45" i="2" s="1"/>
  <c r="H25" i="2"/>
  <c r="H45" i="2" s="1"/>
  <c r="G25" i="2"/>
  <c r="G45" i="2" s="1"/>
  <c r="F25" i="2"/>
  <c r="F45" i="2" s="1"/>
  <c r="E25" i="2"/>
  <c r="E45" i="2" s="1"/>
  <c r="D25" i="2"/>
  <c r="D45" i="2" s="1"/>
  <c r="C25" i="2"/>
  <c r="C45" i="2" s="1"/>
  <c r="F5" i="1" l="1"/>
  <c r="F9" i="1" l="1"/>
  <c r="I16" i="1" l="1"/>
  <c r="H16" i="1"/>
  <c r="G16" i="1"/>
  <c r="E16" i="1"/>
  <c r="D16" i="1"/>
  <c r="C16" i="1"/>
  <c r="K15" i="1"/>
  <c r="F15" i="1"/>
  <c r="K14" i="1"/>
  <c r="F14" i="1"/>
  <c r="K13" i="1"/>
  <c r="F13" i="1"/>
  <c r="K12" i="1"/>
  <c r="F12" i="1"/>
  <c r="K11" i="1"/>
  <c r="F11" i="1"/>
  <c r="K10" i="1"/>
  <c r="F10" i="1"/>
  <c r="K9" i="1"/>
  <c r="K8" i="1"/>
  <c r="F8" i="1"/>
  <c r="K7" i="1"/>
  <c r="F7" i="1"/>
  <c r="K6" i="1"/>
  <c r="F6" i="1"/>
  <c r="K5" i="1"/>
  <c r="K16" i="1" l="1"/>
  <c r="F16" i="1"/>
</calcChain>
</file>

<file path=xl/sharedStrings.xml><?xml version="1.0" encoding="utf-8"?>
<sst xmlns="http://schemas.openxmlformats.org/spreadsheetml/2006/main" count="3106" uniqueCount="851">
  <si>
    <t>Sl. No.</t>
  </si>
  <si>
    <t>District</t>
  </si>
  <si>
    <t>Rural</t>
  </si>
  <si>
    <t>Semi Urban</t>
  </si>
  <si>
    <t>Urban</t>
  </si>
  <si>
    <t>Total</t>
  </si>
  <si>
    <t>Public Sector Bank Branch</t>
  </si>
  <si>
    <t>Private Sector Bank Branch</t>
  </si>
  <si>
    <t>Regional Rural Bank</t>
  </si>
  <si>
    <t>Co-operative Bank</t>
  </si>
  <si>
    <t>East Khasi Hills</t>
  </si>
  <si>
    <t>West Khasi Hills</t>
  </si>
  <si>
    <t>South West Khasi Hills</t>
  </si>
  <si>
    <t>East Jaintia Hills</t>
  </si>
  <si>
    <t>West Jaintia Hills</t>
  </si>
  <si>
    <t>North Garo Hills</t>
  </si>
  <si>
    <t>East Garo Hills</t>
  </si>
  <si>
    <t>West Garo Hills</t>
  </si>
  <si>
    <t>South West Garo Hills</t>
  </si>
  <si>
    <t>South Garo Hills</t>
  </si>
  <si>
    <t>Ribhoi</t>
  </si>
  <si>
    <t>District Wise Bank Branches Distribution in the State of Meghalaya as on 31-12-2018</t>
  </si>
  <si>
    <t>Details of Branch Network of Meghalaya in the FY2018-2019 as on date 31-12-2018</t>
  </si>
  <si>
    <t>Sl No</t>
  </si>
  <si>
    <t>Bank Name</t>
  </si>
  <si>
    <t>Total(R+SU+U)</t>
  </si>
  <si>
    <t>BC</t>
  </si>
  <si>
    <t>ATM No Rural</t>
  </si>
  <si>
    <t>ATM No Semi Urban</t>
  </si>
  <si>
    <t>ATM No Urban</t>
  </si>
  <si>
    <t>Total(ATM No)</t>
  </si>
  <si>
    <t>ALB</t>
  </si>
  <si>
    <t>ANB</t>
  </si>
  <si>
    <t>BOB</t>
  </si>
  <si>
    <t>BOI</t>
  </si>
  <si>
    <t>BOM</t>
  </si>
  <si>
    <t>CAN</t>
  </si>
  <si>
    <t>CBI</t>
  </si>
  <si>
    <t>DEN</t>
  </si>
  <si>
    <t>IDBI</t>
  </si>
  <si>
    <t>IND</t>
  </si>
  <si>
    <t>IOB</t>
  </si>
  <si>
    <t>OBC</t>
  </si>
  <si>
    <t>PNB</t>
  </si>
  <si>
    <t>PSB</t>
  </si>
  <si>
    <t>SBI</t>
  </si>
  <si>
    <t>SYN</t>
  </si>
  <si>
    <t>UBI</t>
  </si>
  <si>
    <t>UCO</t>
  </si>
  <si>
    <t>UNI</t>
  </si>
  <si>
    <t>VJB</t>
  </si>
  <si>
    <t>CB</t>
  </si>
  <si>
    <t>Public Total</t>
  </si>
  <si>
    <t>HDFC</t>
  </si>
  <si>
    <t>FED</t>
  </si>
  <si>
    <t>ICICI</t>
  </si>
  <si>
    <t>INDUS</t>
  </si>
  <si>
    <t>AXIS</t>
  </si>
  <si>
    <t>YES</t>
  </si>
  <si>
    <t>KMB</t>
  </si>
  <si>
    <t>SIB</t>
  </si>
  <si>
    <t>BANDHAN</t>
  </si>
  <si>
    <t>IDFC</t>
  </si>
  <si>
    <t>Private Total</t>
  </si>
  <si>
    <t>MLRB</t>
  </si>
  <si>
    <t>RRB Total</t>
  </si>
  <si>
    <t>MCAB</t>
  </si>
  <si>
    <t>JUCB</t>
  </si>
  <si>
    <t>SCUB</t>
  </si>
  <si>
    <t>TCUB</t>
  </si>
  <si>
    <t>Co-operative Apex Bank Total</t>
  </si>
  <si>
    <t>Grand Total</t>
  </si>
  <si>
    <t>Analysis of Total Priority Sector Advances of Meghalaya in the FY2018-2019 as on date 31-12-2018</t>
  </si>
  <si>
    <t>(Rs In Lakhs)</t>
  </si>
  <si>
    <t>Sl No.</t>
  </si>
  <si>
    <t>No. of A/C</t>
  </si>
  <si>
    <t>Total O/S</t>
  </si>
  <si>
    <t>Demand Raised</t>
  </si>
  <si>
    <t>Recovery Amount</t>
  </si>
  <si>
    <t>Overdues Amount</t>
  </si>
  <si>
    <t>Overdues %</t>
  </si>
  <si>
    <t>GrossNPA Amount</t>
  </si>
  <si>
    <t>GrossNPA %</t>
  </si>
  <si>
    <t>Public</t>
  </si>
  <si>
    <t>NESFB</t>
  </si>
  <si>
    <t>Private</t>
  </si>
  <si>
    <t>RRB</t>
  </si>
  <si>
    <t>All Banks</t>
  </si>
  <si>
    <t>Grand</t>
  </si>
  <si>
    <t>Bank Wise Business and Credit Deposit Ratio of Meghalaya in the FY2018-2019 as on date 31-12-2018</t>
  </si>
  <si>
    <t>Deposit Amount (D)</t>
  </si>
  <si>
    <t>Advances Amount (A)</t>
  </si>
  <si>
    <t>Credit Utilize (CU)</t>
  </si>
  <si>
    <t>Total Credit (TC)</t>
  </si>
  <si>
    <t>CDR1</t>
  </si>
  <si>
    <t>CDR2</t>
  </si>
  <si>
    <t>Investment Amount (I)</t>
  </si>
  <si>
    <t>TC + I</t>
  </si>
  <si>
    <t>CDR3</t>
  </si>
  <si>
    <t>NEDFI</t>
  </si>
  <si>
    <t>RIDF</t>
  </si>
  <si>
    <t>Segregation of Advances of Meghalaya in the FY2018-2019 as on date 31-12-2018</t>
  </si>
  <si>
    <t>Non Priority Sector Total O/S</t>
  </si>
  <si>
    <t>Non Priority Sector Total NPA</t>
  </si>
  <si>
    <t>Priority Sector(PSA)</t>
  </si>
  <si>
    <t>Weaker Sector(WSA)</t>
  </si>
  <si>
    <t>PSA To T. Adv (%)</t>
  </si>
  <si>
    <t>WSA To PSA (%)</t>
  </si>
  <si>
    <t>WSA To T. Adv (%)</t>
  </si>
  <si>
    <t>Co-op</t>
  </si>
  <si>
    <t xml:space="preserve"> Recovery %</t>
  </si>
  <si>
    <t>Analysis of Priority Sector Advances Under AGRICULTURE of Meghalaya in the FY2018-2019 as on date 31-12-2018</t>
  </si>
  <si>
    <t>%</t>
  </si>
  <si>
    <t>Analysis of Priority Sector Advances Under INDUSTRY of Meghalaya in the FY2018-2019 as on date 31-12-2018</t>
  </si>
  <si>
    <t>Analysis of Priority Sector Advances Under SERVICES of Meghalaya in the FY2018-2019 as on date 31-12-2018</t>
  </si>
  <si>
    <t>Analysis of Priority Sector Advances Under CROPLOAN of Meghalaya in the FY2018-2019 as on date 31-12-2018</t>
  </si>
  <si>
    <t>Details of Agriculture Loan of Meghalaya in the FY2018-2019 as on date 31-12-2018</t>
  </si>
  <si>
    <t>Agriculture Term Loan No</t>
  </si>
  <si>
    <t>Agriculture Term Loan Amount</t>
  </si>
  <si>
    <t>Croploan No</t>
  </si>
  <si>
    <t>Croploan Amount</t>
  </si>
  <si>
    <t>Total AGL Loan No</t>
  </si>
  <si>
    <t>Total AGL Loan Amount</t>
  </si>
  <si>
    <t>(Amt in lakhs)</t>
  </si>
  <si>
    <t>Agriculture &amp; Allied Activities</t>
  </si>
  <si>
    <t>MSME</t>
  </si>
  <si>
    <t>Other Priority Sector</t>
  </si>
  <si>
    <t>Priority - Sub Total</t>
  </si>
  <si>
    <t>Non Priority</t>
  </si>
  <si>
    <t>Public Banks - Sub Total</t>
  </si>
  <si>
    <t>Private Banks - Sub Total</t>
  </si>
  <si>
    <t>RRBs - Sub Total</t>
  </si>
  <si>
    <t>Cooperative Banks - Sub Total</t>
  </si>
  <si>
    <t>All Banks - Total</t>
  </si>
  <si>
    <t>Annual Credit Plan - Targets of Meghalaya in the Year 2019 as on Date 31-12-2018</t>
  </si>
  <si>
    <t>Annual Credit Plan - Achievements of Meghalaya in the FY2018-2019 as on date 31-12-2018</t>
  </si>
  <si>
    <t>Agri AC No</t>
  </si>
  <si>
    <t>MSME AC No</t>
  </si>
  <si>
    <t>Other Priority Sector AC No</t>
  </si>
  <si>
    <t>Total Priority AC No</t>
  </si>
  <si>
    <t>Non Priority Amt</t>
  </si>
  <si>
    <t>Total AC No</t>
  </si>
  <si>
    <t>Total Amount</t>
  </si>
  <si>
    <t>Performance Under Annual Credit Plan of Meghalaya in the FY2018-2019 as on date 31-12-2018</t>
  </si>
  <si>
    <t>Agriculture Commit</t>
  </si>
  <si>
    <t>Agriculture Achieve</t>
  </si>
  <si>
    <t>Croploan Commit</t>
  </si>
  <si>
    <t>Croploan Achieve</t>
  </si>
  <si>
    <t>Croploan %</t>
  </si>
  <si>
    <t>Industry Commit</t>
  </si>
  <si>
    <t>Industry Achieve</t>
  </si>
  <si>
    <t>Industry %</t>
  </si>
  <si>
    <t>Services Commit</t>
  </si>
  <si>
    <t>Services Achieve</t>
  </si>
  <si>
    <t>Services %</t>
  </si>
  <si>
    <t>Total Commit</t>
  </si>
  <si>
    <t>Total Achieve</t>
  </si>
  <si>
    <t>Total %</t>
  </si>
  <si>
    <t>Performance Under NRLM of Meghalaya in the FY2018-19 as on date 31st Dec 2018</t>
  </si>
  <si>
    <t>Target No</t>
  </si>
  <si>
    <t>Application Received</t>
  </si>
  <si>
    <t>Sanctioned Number</t>
  </si>
  <si>
    <t>Sanctioned Amount</t>
  </si>
  <si>
    <t>Disbursed Number</t>
  </si>
  <si>
    <t>Disbursed Amount</t>
  </si>
  <si>
    <t>Pending Sanction</t>
  </si>
  <si>
    <t>Pending Disbursed</t>
  </si>
  <si>
    <t>Returned/ Reject</t>
  </si>
  <si>
    <t xml:space="preserve">Axis </t>
  </si>
  <si>
    <t>Performance Under PMEGP of Meghalaya in the FY2018-19 as on date 30-09-2018</t>
  </si>
  <si>
    <t>Target</t>
  </si>
  <si>
    <t>Target Amount</t>
  </si>
  <si>
    <t>JCUB</t>
  </si>
  <si>
    <t>Financing Under MSME Sector of Meghalaya in the FY2018-2019 as on date 31-12-2018</t>
  </si>
  <si>
    <t>Achievement no. of Micro</t>
  </si>
  <si>
    <t>Achievement amt of Micro</t>
  </si>
  <si>
    <t>O/S No. of Micro</t>
  </si>
  <si>
    <t>O/S Amt of Micro</t>
  </si>
  <si>
    <t>Achievement No. of Small</t>
  </si>
  <si>
    <t>Achievement Amt of Small</t>
  </si>
  <si>
    <t>O/S No. of Small</t>
  </si>
  <si>
    <t>O/S Amt of Small</t>
  </si>
  <si>
    <t>Achievement No. of Medium</t>
  </si>
  <si>
    <t>Achievement Amt of Medium</t>
  </si>
  <si>
    <t>O/S No. of Medium</t>
  </si>
  <si>
    <t>O/S Amt of Medium</t>
  </si>
  <si>
    <t>SME Achievement during the Qtr</t>
  </si>
  <si>
    <t>Total O/S at the end of Qtr</t>
  </si>
  <si>
    <t>Financing Under SELF HELP GROUP of Meghalaya in the FY2018-2019 as on date 31-12-2018</t>
  </si>
  <si>
    <t>Current Year Deposit Number</t>
  </si>
  <si>
    <t>Current Year Deposit Amount</t>
  </si>
  <si>
    <t>Current Year Credit Linkage Under NRLM Number</t>
  </si>
  <si>
    <t>Current Year Credit Linkage Under NRLM Amount</t>
  </si>
  <si>
    <t>Current Year Credit Linkage Direct SHG Number</t>
  </si>
  <si>
    <t>Current Year Credit Linkage Direct SHG Amount</t>
  </si>
  <si>
    <t>Current Year Credit linkage Total Number</t>
  </si>
  <si>
    <t>Current Year Credit linkage Total Amount</t>
  </si>
  <si>
    <t>O/S Position Deposit Number</t>
  </si>
  <si>
    <t>O/S Position Deposit linkage Amount</t>
  </si>
  <si>
    <t>O/S Position Credit Linkage Under NRLM Number</t>
  </si>
  <si>
    <t>O/S Position Credit Linkage Under NRLM Amount</t>
  </si>
  <si>
    <t>O/S Position Credit Linkage Direct SHG Number</t>
  </si>
  <si>
    <t>O/S Position Credit Linkage Direct SHG Amount</t>
  </si>
  <si>
    <t>O/S Position Credit linkage Total Number</t>
  </si>
  <si>
    <t>O/S Position Credit linkage Total Amount</t>
  </si>
  <si>
    <t>Financing Under Joint Liabilities Group Scheme of Meghalaya in the FY2018-2019 as on date 31-12-2018</t>
  </si>
  <si>
    <t>Current Year Deposit linkages Number</t>
  </si>
  <si>
    <t>Current Year Deposit linkage Amount</t>
  </si>
  <si>
    <t>Current Year Credit Linkage Number</t>
  </si>
  <si>
    <t>Current Year Credit Linkage Amount</t>
  </si>
  <si>
    <t>Cumilative Position Deposit linkages Number</t>
  </si>
  <si>
    <t>Cumilative Position Deposit linkage Amount</t>
  </si>
  <si>
    <t>Cumilative Position Credit Linkage Number</t>
  </si>
  <si>
    <t>Cumilative Position Credit Linkage Amount</t>
  </si>
  <si>
    <t>Co-operative Banks</t>
  </si>
  <si>
    <t>Sub-Total</t>
  </si>
  <si>
    <t>Bankwise KCC Report of Meghalaya in the FY2018-2019 as on date 31-12-2018</t>
  </si>
  <si>
    <t xml:space="preserve">(Rs In Lakhs) </t>
  </si>
  <si>
    <t>Current Year Number of Cards issued</t>
  </si>
  <si>
    <t>Current Year Limit Sanctioned</t>
  </si>
  <si>
    <t>O/S Position Number of Cards issued</t>
  </si>
  <si>
    <t>O/S Position Limit Sanctioned</t>
  </si>
  <si>
    <t>Co-op Banks</t>
  </si>
  <si>
    <t>Bankwise Recovery Under Bakijai Report of Meghalaya in the FY2018-2019 as on date 31-12-2018</t>
  </si>
  <si>
    <t>Number of Pending Cases At the Begining Of the Quarter</t>
  </si>
  <si>
    <t>Amount of Pending Cases At the Begining Of the Quarter</t>
  </si>
  <si>
    <t>Number of Cases add during The Quarter</t>
  </si>
  <si>
    <t>Amount of Casses Add during the Quarter</t>
  </si>
  <si>
    <t>Number of Cases Settled during The Quarter</t>
  </si>
  <si>
    <t>Amount of Cases settled during the quarter</t>
  </si>
  <si>
    <t>Number of Pending Cases at the close of the Quarter</t>
  </si>
  <si>
    <t>Amount of Pending Cases at the clase of the Quarter</t>
  </si>
  <si>
    <t>Bankwise Recovery(PMEGP) Report of Meghalaya in the FY2018-2019 as on date 31-12-2018</t>
  </si>
  <si>
    <t>Number Of Account</t>
  </si>
  <si>
    <t>Total Outstanding</t>
  </si>
  <si>
    <t>Recovery %</t>
  </si>
  <si>
    <t>Overdues</t>
  </si>
  <si>
    <t>Details of Advances to Sensitive Sector of Meghalaya in the FY2018-2019 as on date 31-12-2018</t>
  </si>
  <si>
    <t>SC/ST No</t>
  </si>
  <si>
    <t>SC/ST Amount</t>
  </si>
  <si>
    <t>Women Benificiaries No</t>
  </si>
  <si>
    <t>Women Benificiaries Amount</t>
  </si>
  <si>
    <t>Physically Handicapped No</t>
  </si>
  <si>
    <t>Physically Handicapped Amount</t>
  </si>
  <si>
    <t>Bankwise Housing(Overall) Report of Meghalaya in the FY2018-2019 as on date 31-12-2018</t>
  </si>
  <si>
    <t>Urban Number</t>
  </si>
  <si>
    <t>Urban Amount</t>
  </si>
  <si>
    <t>Semi Urban Number</t>
  </si>
  <si>
    <t>Semi Urban Amount</t>
  </si>
  <si>
    <t>Rural Number</t>
  </si>
  <si>
    <t>Rural Amount</t>
  </si>
  <si>
    <t>Total Number</t>
  </si>
  <si>
    <t>Progress under Financial Inclusion:: Opening of No Frills A/C of Meghalaya in the FY2018-2019 as on date 31-12-2018</t>
  </si>
  <si>
    <t>Current Quarter Number of A/C</t>
  </si>
  <si>
    <t>Cumulative Position No of A/C</t>
  </si>
  <si>
    <t>OD Number</t>
  </si>
  <si>
    <t>OD Amount</t>
  </si>
  <si>
    <t>Details of Advances to OTHER SENSITIVE SECTORS of 3 in the FY2018-2019 as on date 31-12-2018</t>
  </si>
  <si>
    <t>Women Lending Number</t>
  </si>
  <si>
    <t>Women Lending Amount</t>
  </si>
  <si>
    <t>Women Out standing Number</t>
  </si>
  <si>
    <t>Women Out standing Amount</t>
  </si>
  <si>
    <t>SC Lending Number</t>
  </si>
  <si>
    <t>SC Lending Amount</t>
  </si>
  <si>
    <t>SC Out standing Number</t>
  </si>
  <si>
    <t>SC Out standing Amount</t>
  </si>
  <si>
    <t>ST Lending Number</t>
  </si>
  <si>
    <t>ST Lending Amount</t>
  </si>
  <si>
    <t>ST Outstanding Number</t>
  </si>
  <si>
    <t>ST Outstanding Amount</t>
  </si>
  <si>
    <t>Phy. Handi capped Lending Number</t>
  </si>
  <si>
    <t>Phy. Handi capped Lending Amount</t>
  </si>
  <si>
    <t>Phy. Handi capped Out standing Number</t>
  </si>
  <si>
    <t>Phy. Handi capped Out standing Amount</t>
  </si>
  <si>
    <t>Total Lending Number</t>
  </si>
  <si>
    <t>Total Lending Amount</t>
  </si>
  <si>
    <t>Total Out standing Number</t>
  </si>
  <si>
    <t>Total Out standing Amount</t>
  </si>
  <si>
    <t>Details Of Special Scheme of Meghalaya in the FY2018-2019 as on date 31-12-2018</t>
  </si>
  <si>
    <t>Education Loan No</t>
  </si>
  <si>
    <t>Education Loan Amount</t>
  </si>
  <si>
    <t>Agri-Clinic Agri Business cntre No</t>
  </si>
  <si>
    <t>Agri-Clinic Agri Business cntre Amount</t>
  </si>
  <si>
    <t>Dairy Entreprenurs Development Scheme No</t>
  </si>
  <si>
    <t>Dairy Entreprenurs Development Scheme Amount</t>
  </si>
  <si>
    <t>Rural Go Down No</t>
  </si>
  <si>
    <t>Rural Go Down Amount</t>
  </si>
  <si>
    <t>Cold Storage No</t>
  </si>
  <si>
    <t>Cold Storage Amount</t>
  </si>
  <si>
    <t>Dairy/Poultry Venture No</t>
  </si>
  <si>
    <t>Dairy/Poultry Venture Amount</t>
  </si>
  <si>
    <t>Venture Capital for Agri No</t>
  </si>
  <si>
    <t>Venture Capital for Agri Amount</t>
  </si>
  <si>
    <t>Bankwise Minority Report of Meghalaya in the FY 2018-2019 as on date 31-12-2018</t>
  </si>
  <si>
    <t>Lending Number of Muslim</t>
  </si>
  <si>
    <t>Lending Amount of Muslim</t>
  </si>
  <si>
    <t>Outstanding Number of Muslim</t>
  </si>
  <si>
    <t>Outstanding Amount of Muslim</t>
  </si>
  <si>
    <t>Lending Number of Christian</t>
  </si>
  <si>
    <t>Lending Amount of Chriatian</t>
  </si>
  <si>
    <t>Outstanding Number of Christian</t>
  </si>
  <si>
    <t>Outstanding Amount of Christian</t>
  </si>
  <si>
    <t>Lending Number of Sikh</t>
  </si>
  <si>
    <t>Lending Amount of Sikh</t>
  </si>
  <si>
    <t>Outstanding Number of Sikh</t>
  </si>
  <si>
    <t>Outstanding Amount of Sikh</t>
  </si>
  <si>
    <t>Lending Number of Budhist</t>
  </si>
  <si>
    <t>Lending Amount of Budhist</t>
  </si>
  <si>
    <t>Outstanding Number of Budhist</t>
  </si>
  <si>
    <t>Outstanding Amount of Budhist</t>
  </si>
  <si>
    <t>Lending Number of Zoroastrian</t>
  </si>
  <si>
    <t>Lending Amount of Zoroastrian</t>
  </si>
  <si>
    <t>Outstanding Number of Zoroastrian</t>
  </si>
  <si>
    <t>Outstanding Amount of Zoroastrian</t>
  </si>
  <si>
    <t>Lending Number of Jain</t>
  </si>
  <si>
    <t>Lending Amount of Jain</t>
  </si>
  <si>
    <t>Outstanding Number of Jain</t>
  </si>
  <si>
    <t>Outstanding Amount of Jain</t>
  </si>
  <si>
    <t>Total Lending No</t>
  </si>
  <si>
    <t>Total Lending Amt</t>
  </si>
  <si>
    <t>Total Outstanding No</t>
  </si>
  <si>
    <t>Total Outstanding Amt</t>
  </si>
  <si>
    <t>(Rs. In Lakhs)</t>
  </si>
  <si>
    <t>Sanctione No</t>
  </si>
  <si>
    <t>Disbursed No</t>
  </si>
  <si>
    <t>O/S No</t>
  </si>
  <si>
    <t>O/S Amount</t>
  </si>
  <si>
    <t>NPA No</t>
  </si>
  <si>
    <t>NPA Amount</t>
  </si>
  <si>
    <t>Education Loan Scheme of Meghalaya in the FY2018-2019 as on date 31-12-2018</t>
  </si>
  <si>
    <t>MIS Report on Agriculture &amp; Allied(Direct and Indirect) of Meghalaya in the FY2018-2019 as on date 31-12-2018</t>
  </si>
  <si>
    <t>Agl &amp; Allied Target amt</t>
  </si>
  <si>
    <t>Agl &amp; Allied Achv amt</t>
  </si>
  <si>
    <t>Agl &amp; Allied OS No</t>
  </si>
  <si>
    <t>Agl &amp; Allied OS amt</t>
  </si>
  <si>
    <t>Banks</t>
  </si>
  <si>
    <t>Bankwise MUDRA Report of Meghalaya in the FY2018-2019 as on date 31-12-2018</t>
  </si>
  <si>
    <t>BANK NAME</t>
  </si>
  <si>
    <t>SISHU NO</t>
  </si>
  <si>
    <t>SISHU AMT</t>
  </si>
  <si>
    <t>SISHU O/S no</t>
  </si>
  <si>
    <t>SISHU O/S Amount</t>
  </si>
  <si>
    <t>KISHORE NO</t>
  </si>
  <si>
    <t>KISHORE AMT</t>
  </si>
  <si>
    <t>KISHORE O/S no</t>
  </si>
  <si>
    <t>KISHORE O/S Amount</t>
  </si>
  <si>
    <t>TARUN NO</t>
  </si>
  <si>
    <t>TARUN AMT</t>
  </si>
  <si>
    <t>TARUN O/S no</t>
  </si>
  <si>
    <t>TARUN O/S Amount</t>
  </si>
  <si>
    <t>TOTAL AC</t>
  </si>
  <si>
    <t>TOTAL AMT(SANCTIONED)</t>
  </si>
  <si>
    <t>Education Target Amt</t>
  </si>
  <si>
    <t>Education Achv No</t>
  </si>
  <si>
    <t>Education Achv Amt</t>
  </si>
  <si>
    <t>Education OS No</t>
  </si>
  <si>
    <t>Education OS Amt</t>
  </si>
  <si>
    <t>Housing Target Amt</t>
  </si>
  <si>
    <t>Housing Achv No</t>
  </si>
  <si>
    <t>Housing Achv Amt</t>
  </si>
  <si>
    <t>Housing OS No</t>
  </si>
  <si>
    <t>Housing OS Amt</t>
  </si>
  <si>
    <t>Other Target Amt</t>
  </si>
  <si>
    <t>Other Achv No</t>
  </si>
  <si>
    <t>Other Achv Amt</t>
  </si>
  <si>
    <t>Other OS No</t>
  </si>
  <si>
    <t>Other OS Amt</t>
  </si>
  <si>
    <t>Total Target Amt</t>
  </si>
  <si>
    <t>Total Achv No</t>
  </si>
  <si>
    <t>Total Achv Amt</t>
  </si>
  <si>
    <t>Total OS No</t>
  </si>
  <si>
    <t>Total OS Amt</t>
  </si>
  <si>
    <t>Performance Position Under TRANSPORT OPERATOR Scheme in the Year 2018-2019 and Quarter 3</t>
  </si>
  <si>
    <t xml:space="preserve">District Name </t>
  </si>
  <si>
    <t>Achievement No of PMJJBY upto the quarter</t>
  </si>
  <si>
    <t>PMJJBY Cumulative No</t>
  </si>
  <si>
    <t>No of PMJJBY Claim Lodged</t>
  </si>
  <si>
    <t>No of PMJJBY Claim setted</t>
  </si>
  <si>
    <t>No of PMJJBY Claim Pending</t>
  </si>
  <si>
    <t>Achievement No of PMSBY upto the quarter</t>
  </si>
  <si>
    <t>PMSBY Cumulative No</t>
  </si>
  <si>
    <t>No of PMSBY Claim Lodged</t>
  </si>
  <si>
    <t>No of PMSBY Claim setted</t>
  </si>
  <si>
    <t>No of PMSBY Claim Pending</t>
  </si>
  <si>
    <t>Achievement No of APY upto the quarter</t>
  </si>
  <si>
    <t>APY Cumulative No</t>
  </si>
  <si>
    <t>No of APY Claim Lodged</t>
  </si>
  <si>
    <t>No of APY Claim setted</t>
  </si>
  <si>
    <t>No of APY Claim Pending</t>
  </si>
  <si>
    <t>AND</t>
  </si>
  <si>
    <t>CORP</t>
  </si>
  <si>
    <t>-</t>
  </si>
  <si>
    <t>DENA</t>
  </si>
  <si>
    <t>P&amp;S Bank</t>
  </si>
  <si>
    <t>Public Sector</t>
  </si>
  <si>
    <t>BAN</t>
  </si>
  <si>
    <t>INDUSIND</t>
  </si>
  <si>
    <t>KOTAK</t>
  </si>
  <si>
    <t>Private Sector</t>
  </si>
  <si>
    <t>MRB</t>
  </si>
  <si>
    <t>RRB TotaL</t>
  </si>
  <si>
    <t>Coop Total</t>
  </si>
  <si>
    <t xml:space="preserve">All Bank Total </t>
  </si>
  <si>
    <t>Bank-wise Social Security Schemes(SSS) Report of Meghalaya in the FY2018-19 as on 31-12-2018</t>
  </si>
  <si>
    <t>(Rs in Lakhs)</t>
  </si>
  <si>
    <t>PRADHAN  MANTRI  JANDHAN  DHAN  YOJANA(PMJDY) in the FY2018-19 as on 31-12-2018</t>
  </si>
  <si>
    <t>Achievement No of PMJDY Acct. upto the Quarter</t>
  </si>
  <si>
    <t>PMJDY Cumulative No</t>
  </si>
  <si>
    <t>Total MOBILE No Seeded</t>
  </si>
  <si>
    <t>Total AADHAR No seeded</t>
  </si>
  <si>
    <t xml:space="preserve">Total No Rupay Cards issued </t>
  </si>
  <si>
    <t xml:space="preserve">Total No of Rupay Cards PINs delivered </t>
  </si>
  <si>
    <t>Rupay Cards Activated</t>
  </si>
  <si>
    <t>Sishu</t>
  </si>
  <si>
    <t>(Loan upto Rs.50000)</t>
  </si>
  <si>
    <t>Kishore</t>
  </si>
  <si>
    <t>Tarun</t>
  </si>
  <si>
    <t>Loans from Rs.5.00 to Rs10.00 Lakhs)</t>
  </si>
  <si>
    <t>(Loans from Rs.50001 to Rs.5.00 Lakhs)</t>
  </si>
  <si>
    <t>Details of Lead Bank of Meghalaya in the Year 2018-2019 and Quarter 3</t>
  </si>
  <si>
    <t>District Name</t>
  </si>
  <si>
    <t>District Code(BSR)</t>
  </si>
  <si>
    <t>Name of Lead Bank</t>
  </si>
  <si>
    <t>Name of LDM</t>
  </si>
  <si>
    <t>Designation</t>
  </si>
  <si>
    <t>Contact Details</t>
  </si>
  <si>
    <t>Remarks</t>
  </si>
  <si>
    <t>Tel</t>
  </si>
  <si>
    <t>Email</t>
  </si>
  <si>
    <t>Address</t>
  </si>
  <si>
    <t>Eastkhasihills</t>
  </si>
  <si>
    <t>State Bank Of India</t>
  </si>
  <si>
    <t>Kamalendu Roy</t>
  </si>
  <si>
    <t>Manager</t>
  </si>
  <si>
    <t>k.roy@sbi.co.in</t>
  </si>
  <si>
    <t>SBI Regional Office, Urban, Bawri Mansion, Dhankheti, Shillong-793001</t>
  </si>
  <si>
    <t>Westkhasihills</t>
  </si>
  <si>
    <t>Th Tunglut Suan</t>
  </si>
  <si>
    <t>Chief Manager</t>
  </si>
  <si>
    <t>tunglut.suan@sbi.co.in</t>
  </si>
  <si>
    <t>lead district manager ldm, state bank of india, nongstoin-793119</t>
  </si>
  <si>
    <t>Rebhoi</t>
  </si>
  <si>
    <t>Khraw Pyrkhat Kharbuli</t>
  </si>
  <si>
    <t>khrawpyrkhat.kharbuli@sbi.co.i</t>
  </si>
  <si>
    <t>state bank of india, regional office, reg-iii, kl complex, demseiniong, opp-neepco, shillong-793008</t>
  </si>
  <si>
    <t>Eastgarohills</t>
  </si>
  <si>
    <t>Rabindra Ch Nath</t>
  </si>
  <si>
    <t>rabindra.nath2@sbi.co.in</t>
  </si>
  <si>
    <t>lead district manager, state bank of india, william nagar-794111</t>
  </si>
  <si>
    <t>Westgarohills</t>
  </si>
  <si>
    <t>Kishore Ranjan Saha</t>
  </si>
  <si>
    <t>kishore_ranjan.saha@sbi.o.in</t>
  </si>
  <si>
    <t>tura bazar evening branch, tura, west garo hills-794101</t>
  </si>
  <si>
    <t>Southgarohills</t>
  </si>
  <si>
    <t>Northgarohills</t>
  </si>
  <si>
    <t>lead district manager ldm, east garo hills, william nagar-794111</t>
  </si>
  <si>
    <t>southwestkhasihills</t>
  </si>
  <si>
    <t>EastJaintiahills</t>
  </si>
  <si>
    <t>state bank of india, reg-iii, kl complex, demseiniong, opp neepco, shillong-793008</t>
  </si>
  <si>
    <t>WestJaintiahills</t>
  </si>
  <si>
    <t>Khrawpyrkhat Kharbuli</t>
  </si>
  <si>
    <t>State bank of India, Reg-III, KL Complex, Opp - NEEPCo, Demseiniong, Shillong-793008</t>
  </si>
  <si>
    <t>SouthWestGarohills</t>
  </si>
  <si>
    <t>State Bank of India, Tura Regional Office, Tura -794101</t>
  </si>
  <si>
    <t>Position of FLC held in the state of Meghalaya for the Qtr ended December 2018</t>
  </si>
  <si>
    <t>Name of Bank</t>
  </si>
  <si>
    <t xml:space="preserve"> No of Rural branch</t>
  </si>
  <si>
    <t>No of Camps Held during the Quarter</t>
  </si>
  <si>
    <t>No. Rural Branches which have conducted  Literacy camps  as per RBI guidelines using standardized financial literacy material of RBI</t>
  </si>
  <si>
    <t xml:space="preserve"> No. of literacy camps  as per RBI guidelines using standardized financial literacy material of RBI</t>
  </si>
  <si>
    <t xml:space="preserve">No. of persons participated </t>
  </si>
  <si>
    <t>Out of persons participated, no. of persons already having bank account at the time of attending the camp</t>
  </si>
  <si>
    <t>Out of persons participated, no. of persons opened bank account after attending the camp</t>
  </si>
  <si>
    <t>No. of Camps held upto last Quarter</t>
  </si>
  <si>
    <t>Financial Inclusion Progress in opening of Banking outlet in villages having population &lt; 2000</t>
  </si>
  <si>
    <t>Annex B</t>
  </si>
  <si>
    <t>Statement of Progress during Quarter ended—December, 2018</t>
  </si>
  <si>
    <t>Name of state: Meghalaya</t>
  </si>
  <si>
    <t>Name of RBI Office: Shillong</t>
  </si>
  <si>
    <t>Sr No</t>
  </si>
  <si>
    <t>Name of District</t>
  </si>
  <si>
    <t>Name of Sch. Comm. Bank selected for allottment of villages &lt;2000 population</t>
  </si>
  <si>
    <t>No. of allotted village</t>
  </si>
  <si>
    <t>Covered by Branches</t>
  </si>
  <si>
    <t xml:space="preserve">BC </t>
  </si>
  <si>
    <t>Other Modes</t>
  </si>
  <si>
    <t>Grand Total (5+10+11)</t>
  </si>
  <si>
    <t>Fixed location</t>
  </si>
  <si>
    <t>Banking through BC visits every week</t>
  </si>
  <si>
    <t>Banking through BC visits once in a fortnight</t>
  </si>
  <si>
    <t>Banking through BC visits more than once in a fortnight</t>
  </si>
  <si>
    <t>BCs-Sub total =6+7+8+9</t>
  </si>
  <si>
    <t>[1]</t>
  </si>
  <si>
    <t>[2]</t>
  </si>
  <si>
    <t>[3]</t>
  </si>
  <si>
    <t>[4]</t>
  </si>
  <si>
    <t>[5]</t>
  </si>
  <si>
    <t>[6]</t>
  </si>
  <si>
    <t>[7]</t>
  </si>
  <si>
    <t>[8]</t>
  </si>
  <si>
    <t>[9]</t>
  </si>
  <si>
    <t>[10]</t>
  </si>
  <si>
    <t>[11]</t>
  </si>
  <si>
    <t>[12]</t>
  </si>
  <si>
    <t>A1</t>
  </si>
  <si>
    <t>A2</t>
  </si>
  <si>
    <t>A3</t>
  </si>
  <si>
    <t>A4</t>
  </si>
  <si>
    <t>A5</t>
  </si>
  <si>
    <t>A6</t>
  </si>
  <si>
    <t>A7</t>
  </si>
  <si>
    <t>Total A</t>
  </si>
  <si>
    <t>B1</t>
  </si>
  <si>
    <t>B2</t>
  </si>
  <si>
    <t>B3</t>
  </si>
  <si>
    <t>Total B</t>
  </si>
  <si>
    <t>C1</t>
  </si>
  <si>
    <t>C2</t>
  </si>
  <si>
    <t>Total C</t>
  </si>
  <si>
    <t>D1</t>
  </si>
  <si>
    <t>D2</t>
  </si>
  <si>
    <t>D3</t>
  </si>
  <si>
    <t>D4</t>
  </si>
  <si>
    <t>D5</t>
  </si>
  <si>
    <t>D6</t>
  </si>
  <si>
    <t>Total D</t>
  </si>
  <si>
    <t>E1</t>
  </si>
  <si>
    <t>E2</t>
  </si>
  <si>
    <t>E3</t>
  </si>
  <si>
    <t>E4</t>
  </si>
  <si>
    <t>E5</t>
  </si>
  <si>
    <t>E6</t>
  </si>
  <si>
    <t>E7</t>
  </si>
  <si>
    <t>E8</t>
  </si>
  <si>
    <t>Total E</t>
  </si>
  <si>
    <t>F1</t>
  </si>
  <si>
    <t>F2</t>
  </si>
  <si>
    <t>F3</t>
  </si>
  <si>
    <t>F4</t>
  </si>
  <si>
    <t>F5</t>
  </si>
  <si>
    <t>F6</t>
  </si>
  <si>
    <t>F7</t>
  </si>
  <si>
    <t>F8</t>
  </si>
  <si>
    <t>F9</t>
  </si>
  <si>
    <t>F10</t>
  </si>
  <si>
    <t>F11</t>
  </si>
  <si>
    <t>F12</t>
  </si>
  <si>
    <t>Total F</t>
  </si>
  <si>
    <t>G1</t>
  </si>
  <si>
    <t>G2</t>
  </si>
  <si>
    <t>G3</t>
  </si>
  <si>
    <t>G4</t>
  </si>
  <si>
    <t>G5</t>
  </si>
  <si>
    <t>G6</t>
  </si>
  <si>
    <t>G7</t>
  </si>
  <si>
    <t>G8</t>
  </si>
  <si>
    <t>G9</t>
  </si>
  <si>
    <t>G10</t>
  </si>
  <si>
    <t>G11</t>
  </si>
  <si>
    <t>G12</t>
  </si>
  <si>
    <t>VIJ</t>
  </si>
  <si>
    <t>Total G</t>
  </si>
  <si>
    <t>H1</t>
  </si>
  <si>
    <t>H2</t>
  </si>
  <si>
    <t>H3</t>
  </si>
  <si>
    <t xml:space="preserve">COR  </t>
  </si>
  <si>
    <t>H4</t>
  </si>
  <si>
    <t>H5</t>
  </si>
  <si>
    <t>H6</t>
  </si>
  <si>
    <t xml:space="preserve">IND </t>
  </si>
  <si>
    <t>H7</t>
  </si>
  <si>
    <t>H8</t>
  </si>
  <si>
    <t>H9</t>
  </si>
  <si>
    <t>H10</t>
  </si>
  <si>
    <t>H11</t>
  </si>
  <si>
    <t>Total H</t>
  </si>
  <si>
    <t>I1</t>
  </si>
  <si>
    <t>I2</t>
  </si>
  <si>
    <t>I3</t>
  </si>
  <si>
    <t>Total I</t>
  </si>
  <si>
    <t>J1</t>
  </si>
  <si>
    <t>J2</t>
  </si>
  <si>
    <t>Total J</t>
  </si>
  <si>
    <t>K1</t>
  </si>
  <si>
    <t>K2</t>
  </si>
  <si>
    <t>K3</t>
  </si>
  <si>
    <t>K4</t>
  </si>
  <si>
    <t>Total K</t>
  </si>
  <si>
    <t>Meghalaya Total (A to K)</t>
  </si>
  <si>
    <t>51-52</t>
  </si>
  <si>
    <t>No. of villages where banking outlet opened upto the end of the quarter Dec-2018</t>
  </si>
  <si>
    <t>DCC/DLRC Meeting of Meghalaya held during the Year 2018-2019</t>
  </si>
  <si>
    <t>Lead Bank Name</t>
  </si>
  <si>
    <t>DCC Meeting First Quarter</t>
  </si>
  <si>
    <t>DCC Meeting Second Quarter</t>
  </si>
  <si>
    <t>DCC Meeting Third Quarter</t>
  </si>
  <si>
    <t>DCC Meeting Fourth Quarter</t>
  </si>
  <si>
    <t>DLRC Meeting First Quarter</t>
  </si>
  <si>
    <t>DLRC Meeting Second Quarter</t>
  </si>
  <si>
    <t>DLRC Meeting Third Quarter</t>
  </si>
  <si>
    <t>DLRC Meeting Fourth Quarter</t>
  </si>
  <si>
    <t>South West Garo</t>
  </si>
  <si>
    <t>28.11.2018</t>
  </si>
  <si>
    <t>10.09.2018</t>
  </si>
  <si>
    <t>21.09.2018</t>
  </si>
  <si>
    <t>28.01.2019</t>
  </si>
  <si>
    <t>18.03.2019</t>
  </si>
  <si>
    <t>07.09.2018</t>
  </si>
  <si>
    <t>25.09.2018</t>
  </si>
  <si>
    <t>14.01.2019</t>
  </si>
  <si>
    <t>07.03.2019</t>
  </si>
  <si>
    <t>11.09.2018</t>
  </si>
  <si>
    <t>14.09.2018</t>
  </si>
  <si>
    <t>19.12.2018</t>
  </si>
  <si>
    <t>22.03.2019</t>
  </si>
  <si>
    <t>09.08.2019</t>
  </si>
  <si>
    <t>08.02.2019</t>
  </si>
  <si>
    <t>09.08.2018</t>
  </si>
  <si>
    <t>24.08.2018</t>
  </si>
  <si>
    <t>10.08.2018</t>
  </si>
  <si>
    <t>08.08.2018</t>
  </si>
  <si>
    <t>29.08.2018</t>
  </si>
  <si>
    <t>19.09.2018</t>
  </si>
  <si>
    <t>12.03.2019</t>
  </si>
  <si>
    <t>20.09.2018</t>
  </si>
  <si>
    <t>12.09.2018</t>
  </si>
  <si>
    <t>20.12.2018</t>
  </si>
  <si>
    <t>28.09.2018</t>
  </si>
  <si>
    <t>11.01.2019</t>
  </si>
  <si>
    <t>Profile</t>
  </si>
  <si>
    <t>Public Bank</t>
  </si>
  <si>
    <t>Private Bank</t>
  </si>
  <si>
    <t>RRBs</t>
  </si>
  <si>
    <t>NEDFi &amp; RIDF &amp; MIDC &amp; SIDBI</t>
  </si>
  <si>
    <t>Branch Network</t>
  </si>
  <si>
    <t>Aggregate Deposit(D)</t>
  </si>
  <si>
    <t>Aggregate Advances(A)</t>
  </si>
  <si>
    <t>C:D Ratio(CDR2)</t>
  </si>
  <si>
    <t>N/A</t>
  </si>
  <si>
    <t>Priority Sector Advances</t>
  </si>
  <si>
    <t>% to Total Advances</t>
  </si>
  <si>
    <t>Adv. to Agriculture</t>
  </si>
  <si>
    <t>Adv. to SSI Sector</t>
  </si>
  <si>
    <t>Adv. to Services Sector</t>
  </si>
  <si>
    <t>Recovery % of Priority Sector Advances</t>
  </si>
  <si>
    <t>Overdues % of Priority Sector Advances</t>
  </si>
  <si>
    <t>Details of Banking Profile of Meghalaya in the FY2018-2019 as on date 31-12-2018</t>
  </si>
  <si>
    <t>District Wise Performance Under ACP of Meghalaya in the Year 2018-2019 and Quarter 3</t>
  </si>
  <si>
    <t>District Name: SOUTH WEST GAROHILLS</t>
  </si>
  <si>
    <t>Lead Bank Name: State Bank Of India</t>
  </si>
  <si>
    <t>Agl &amp; Allied Sector Target</t>
  </si>
  <si>
    <t>Agl &amp; Allied Sector No</t>
  </si>
  <si>
    <t>agl &amp; Allied Sector Achievment</t>
  </si>
  <si>
    <t>Industries Sector Target</t>
  </si>
  <si>
    <t>Industries Sector No</t>
  </si>
  <si>
    <t>Industries Sector Achievment</t>
  </si>
  <si>
    <t>Services Sector Target</t>
  </si>
  <si>
    <t>Services Sector No</t>
  </si>
  <si>
    <t>Services Sector Achievment</t>
  </si>
  <si>
    <t>Total Priority Sector Target</t>
  </si>
  <si>
    <t>Total Priority Sector No</t>
  </si>
  <si>
    <t>Total Priority Sector Achievment</t>
  </si>
  <si>
    <t>District Name: SOUTH GAROHILLS</t>
  </si>
  <si>
    <t xml:space="preserve"> Industries Sector No</t>
  </si>
  <si>
    <t>District Name: WEST GAROHILLS</t>
  </si>
  <si>
    <t>District Name: West Khasi Hills</t>
  </si>
  <si>
    <t xml:space="preserve">District Name: SOUTH WEST KHASI HILLS </t>
  </si>
  <si>
    <t>District Name:NORTH GAROHILLS</t>
  </si>
  <si>
    <t>Indusries Sector Achievment</t>
  </si>
  <si>
    <t xml:space="preserve">District Name:East Garo Hills </t>
  </si>
  <si>
    <t>District Name: EAST KHASI HILLSHILLS</t>
  </si>
  <si>
    <t xml:space="preserve"> </t>
  </si>
  <si>
    <t>District Name: EastJaintiahills</t>
  </si>
  <si>
    <t>District Wise Performance Under ACP of Meghalaya in the Year 2018-2019 and Quarter3</t>
  </si>
  <si>
    <t>District Name: WestJaintiahills</t>
  </si>
  <si>
    <t>District Name: Rebhoi</t>
  </si>
  <si>
    <t>ICIC</t>
  </si>
  <si>
    <t>LIST OF PARTICIPANTS IN THE SLBC (MEGHALAYA) SEPTEMBER ,2018 QUARTE MEETING ON 05-12-2018</t>
  </si>
  <si>
    <t>Attended by (Name &amp;Designation)</t>
  </si>
  <si>
    <t>State / Central Government Official</t>
  </si>
  <si>
    <t>Name</t>
  </si>
  <si>
    <t>Shri Y. Tsering</t>
  </si>
  <si>
    <t>Chief Secretary</t>
  </si>
  <si>
    <t>Shri Conrad k Sangma</t>
  </si>
  <si>
    <t>Chief Minister ogf Meghalaya</t>
  </si>
  <si>
    <t>Shri. P.  K. Agrahari</t>
  </si>
  <si>
    <t>Secrectary, (Finance)</t>
  </si>
  <si>
    <t>Smti R.V . Suchiang</t>
  </si>
  <si>
    <t>Principal Secretary Finance</t>
  </si>
  <si>
    <t>N.Tariang</t>
  </si>
  <si>
    <t>JT Dir. Finance</t>
  </si>
  <si>
    <t>W. Khyllep</t>
  </si>
  <si>
    <t>Com. &amp; Secy , Law Deptt.</t>
  </si>
  <si>
    <t>Tapash Bhatarcherjee</t>
  </si>
  <si>
    <t xml:space="preserve">Sr Marketing, D/C </t>
  </si>
  <si>
    <t>Larisa Mawroh</t>
  </si>
  <si>
    <t>Manager, MUDA</t>
  </si>
  <si>
    <t xml:space="preserve">S.Jyrwa </t>
  </si>
  <si>
    <t>Under secy. BAD Deptt</t>
  </si>
  <si>
    <t>Shri I  Z Wreang</t>
  </si>
  <si>
    <t>ADCI,DCI</t>
  </si>
  <si>
    <t>Wanshimti Nongkynrih</t>
  </si>
  <si>
    <t>ARO Finance</t>
  </si>
  <si>
    <t>R.D Rngad</t>
  </si>
  <si>
    <t>SRO,Finance</t>
  </si>
  <si>
    <t>Azean F B Sangma</t>
  </si>
  <si>
    <t>L.Sumer</t>
  </si>
  <si>
    <t>ARO, Finance</t>
  </si>
  <si>
    <t>P.M Sangma</t>
  </si>
  <si>
    <t>Sri Ronald Kynta</t>
  </si>
  <si>
    <t>State Mission Manager, FI, MUDA</t>
  </si>
  <si>
    <t>J.Rymbai</t>
  </si>
  <si>
    <t>PM FI, MSRLS</t>
  </si>
  <si>
    <t>Shri D.Chetia</t>
  </si>
  <si>
    <t>DM(IT) HUDCO</t>
  </si>
  <si>
    <t>Smt V. R Syiem</t>
  </si>
  <si>
    <t>JT Secy , BAD Deptt</t>
  </si>
  <si>
    <t>V.S Bagul</t>
  </si>
  <si>
    <t>Director ,KVIC</t>
  </si>
  <si>
    <t>Shri  S.K.Mylliemngap</t>
  </si>
  <si>
    <t>Ext Officer, MKVIC</t>
  </si>
  <si>
    <t>Shri H Marbaniang</t>
  </si>
  <si>
    <t>CEO MKVIB</t>
  </si>
  <si>
    <t>Devananad Varbadkar</t>
  </si>
  <si>
    <t>DGM(HQ) ,BSNL</t>
  </si>
  <si>
    <t>Smti  H.M.L Kynta</t>
  </si>
  <si>
    <t>EAC, Bakijai officer</t>
  </si>
  <si>
    <t>RBI/NABARD/SIDBI</t>
  </si>
  <si>
    <t xml:space="preserve">Slno </t>
  </si>
  <si>
    <t>Sri. P .Gangte</t>
  </si>
  <si>
    <t>General Manager,RBI</t>
  </si>
  <si>
    <t>Sri L Hangmuanthang</t>
  </si>
  <si>
    <t>AGM, RBI</t>
  </si>
  <si>
    <t>Shri Y.K ROA</t>
  </si>
  <si>
    <t>General Manager,NABARD</t>
  </si>
  <si>
    <t>Shri Sanjeev Rohilla</t>
  </si>
  <si>
    <t xml:space="preserve">DGM , NABARD </t>
  </si>
  <si>
    <t>Shri Girindra Brahmo</t>
  </si>
  <si>
    <t xml:space="preserve">AGM , SIDBI Guwahati </t>
  </si>
  <si>
    <t xml:space="preserve">Banks/ Other </t>
  </si>
  <si>
    <t>Slno</t>
  </si>
  <si>
    <t>ShriDilip Guha</t>
  </si>
  <si>
    <t>Chairman , MRB</t>
  </si>
  <si>
    <t>Smt C Marbaniang</t>
  </si>
  <si>
    <t>GM, MRB</t>
  </si>
  <si>
    <t>Bikash Routray</t>
  </si>
  <si>
    <t>Manager, BOI</t>
  </si>
  <si>
    <t xml:space="preserve">Shazia R Warjri </t>
  </si>
  <si>
    <t>Sr Manager , Allahabad</t>
  </si>
  <si>
    <t>Mridul Patar</t>
  </si>
  <si>
    <t>CM , OBC</t>
  </si>
  <si>
    <t>Tanmoy Dey Sarkar</t>
  </si>
  <si>
    <t xml:space="preserve">AGM, Indian Bank </t>
  </si>
  <si>
    <t>S.Thirumurgan</t>
  </si>
  <si>
    <t>CM,CBI</t>
  </si>
  <si>
    <t>Ajay Kumar Sharma</t>
  </si>
  <si>
    <t>Asst Manager, CBI</t>
  </si>
  <si>
    <t>Vanlalzarzokima</t>
  </si>
  <si>
    <t>Asst Manager,PSB</t>
  </si>
  <si>
    <t>C.Laibiaknungi</t>
  </si>
  <si>
    <t>Manager, CANARA</t>
  </si>
  <si>
    <t>Shri Ashish Kumar</t>
  </si>
  <si>
    <t>CM , PNB</t>
  </si>
  <si>
    <t>Mung Hangzo</t>
  </si>
  <si>
    <t>Asst Manager, IDBI</t>
  </si>
  <si>
    <t>Everist Shadap</t>
  </si>
  <si>
    <t>Asst Manager, IDFC</t>
  </si>
  <si>
    <t>Thanghaolien Haokip</t>
  </si>
  <si>
    <t>BM, BOM</t>
  </si>
  <si>
    <t>Suankhanlin Thangsing</t>
  </si>
  <si>
    <t>Manager, CORP</t>
  </si>
  <si>
    <t>Debraj Saha</t>
  </si>
  <si>
    <t>CM, IOB</t>
  </si>
  <si>
    <t>Shri Satyabrata Dey</t>
  </si>
  <si>
    <t>CM, UBI</t>
  </si>
  <si>
    <t>Shri L. Haokip</t>
  </si>
  <si>
    <t xml:space="preserve">Director ,  PNB RSET </t>
  </si>
  <si>
    <t>R. Wahlang</t>
  </si>
  <si>
    <t xml:space="preserve">System Manager , SCUB </t>
  </si>
  <si>
    <t>Ritas Bhakat</t>
  </si>
  <si>
    <t>Sr Manager, DENA</t>
  </si>
  <si>
    <t>Abutt Nelson Muskor</t>
  </si>
  <si>
    <t>CM, ICICI</t>
  </si>
  <si>
    <t>olin Singh Oinam</t>
  </si>
  <si>
    <t>Regional Head, ICICI</t>
  </si>
  <si>
    <t>Prakash Upadhaya</t>
  </si>
  <si>
    <t>BM, ICICI</t>
  </si>
  <si>
    <t>Pyndap Passah</t>
  </si>
  <si>
    <t>RM, HDFC</t>
  </si>
  <si>
    <t>Dathil B Kharbudon</t>
  </si>
  <si>
    <t>Dy BM , AXIS</t>
  </si>
  <si>
    <t>Krishna Gopal PraDHAN</t>
  </si>
  <si>
    <t>Manager, AXIS</t>
  </si>
  <si>
    <t>HL Sinte</t>
  </si>
  <si>
    <t>Sr  Manager, BOB</t>
  </si>
  <si>
    <t>Arnab Barkakaty</t>
  </si>
  <si>
    <t>AGM, UCO</t>
  </si>
  <si>
    <t>Pradyut Deka</t>
  </si>
  <si>
    <t>BM, KMB</t>
  </si>
  <si>
    <t>Santanu Banerjee</t>
  </si>
  <si>
    <t>Sr Br Manager, SYN</t>
  </si>
  <si>
    <t>Roshan Thapa</t>
  </si>
  <si>
    <t>cluster Head, HDFC</t>
  </si>
  <si>
    <t>Gopal Purkayastha</t>
  </si>
  <si>
    <t>BM , HDFC</t>
  </si>
  <si>
    <t>Dipjit Talukdar</t>
  </si>
  <si>
    <t>BM, BANDHAN</t>
  </si>
  <si>
    <t>Satyabala Dey</t>
  </si>
  <si>
    <t>Praveen Kumar Rahul</t>
  </si>
  <si>
    <t xml:space="preserve">CM, VJB </t>
  </si>
  <si>
    <t xml:space="preserve">Joseph Mathew </t>
  </si>
  <si>
    <t>BM, SIB</t>
  </si>
  <si>
    <t>D. Talukdar</t>
  </si>
  <si>
    <t>AGM, MCAB</t>
  </si>
  <si>
    <t>Arjit Mukherjee</t>
  </si>
  <si>
    <t>Asst Manager, FED</t>
  </si>
  <si>
    <t>Shri Kamal indu Roy</t>
  </si>
  <si>
    <t>Manager, Lead Bank</t>
  </si>
  <si>
    <t>Shri TH Tunglut</t>
  </si>
  <si>
    <t xml:space="preserve">CM , Lead Bank, WKH &amp; SWKH </t>
  </si>
  <si>
    <t>Conveners</t>
  </si>
  <si>
    <t>Shri Sunil K r Tandon</t>
  </si>
  <si>
    <t>CGM , SBI NE Circle</t>
  </si>
  <si>
    <t>Shri Digmanu Gupta</t>
  </si>
  <si>
    <t>GM (Network II) SBI</t>
  </si>
  <si>
    <t>Sri Subhas Das</t>
  </si>
  <si>
    <t>DGM(B&amp;O), Shillong,SBI</t>
  </si>
  <si>
    <t>Sri Gangishetty Vijay Kumar</t>
  </si>
  <si>
    <t>AGM&amp; SLBC Convener,SBI</t>
  </si>
  <si>
    <t>Smti A.Lyndem</t>
  </si>
  <si>
    <t>DGM, FI&amp;MF</t>
  </si>
  <si>
    <t>Sri K.Khongwar</t>
  </si>
  <si>
    <t xml:space="preserve">CM,SBI </t>
  </si>
  <si>
    <t>I.Wanswett</t>
  </si>
  <si>
    <t>Asstt, SBI</t>
  </si>
  <si>
    <t>Smt W. Basaiawmoit</t>
  </si>
  <si>
    <t>Manager, SBI</t>
  </si>
  <si>
    <t>Tanmoy Barman</t>
  </si>
  <si>
    <t>Asst Manager SYS ,SBI</t>
  </si>
  <si>
    <t>Dipankar Dutta</t>
  </si>
  <si>
    <t>Technical Asst,SBI</t>
  </si>
  <si>
    <t>Current C:D Ratio</t>
  </si>
  <si>
    <t>District Wise Position of C:D Ratio and Per Capita Credit of Meghalaya in the Year 2018-2019 and Quarter 2</t>
  </si>
  <si>
    <t>Previous Quarter C:D Ratio</t>
  </si>
  <si>
    <t>Population</t>
  </si>
  <si>
    <t>Per Capita Credit</t>
  </si>
  <si>
    <t>south West Khasi Hills</t>
  </si>
  <si>
    <t>MIS Report (Education &amp; Housing &amp; Others) of Meghalaya in the FY-2018-2019 as on date 31-12-2018</t>
  </si>
  <si>
    <t>Last Quarter Data</t>
  </si>
  <si>
    <t>Bankwise Recovery(NRLM) Report of Meghalaya in the FY2018-2019 as on date 31-12-2018</t>
  </si>
  <si>
    <t>21.02.2019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</si>
</sst>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Calibri"/>
      <family val="2"/>
    </font>
    <font>
      <sz val="12"/>
      <name val="Calibri"/>
      <family val="2"/>
    </font>
    <font>
      <sz val="12"/>
      <color theme="1"/>
      <name val="Calibri"/>
      <family val="2"/>
    </font>
    <font>
      <b/>
      <sz val="12"/>
      <color indexed="8"/>
      <name val="Calibri"/>
      <family val="2"/>
    </font>
    <font>
      <b/>
      <sz val="12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7.5"/>
      <color theme="1"/>
      <name val="Calibri"/>
      <family val="2"/>
      <scheme val="minor"/>
    </font>
    <font>
      <b/>
      <sz val="12"/>
      <color theme="1"/>
      <name val="Arial Narrow"/>
      <family val="2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12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10"/>
      <color rgb="FF000000"/>
      <name val="Calibri"/>
      <family val="2"/>
    </font>
    <font>
      <sz val="1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rgb="FF000000"/>
      <name val="Times New Roman"/>
      <family val="1"/>
    </font>
    <font>
      <sz val="11"/>
      <color theme="1"/>
      <name val="Times New Roman"/>
      <family val="1"/>
    </font>
    <font>
      <sz val="11"/>
      <name val="Times New Roman"/>
      <family val="1"/>
    </font>
    <font>
      <b/>
      <sz val="11"/>
      <color theme="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8"/>
      <color theme="1"/>
      <name val="Calibri"/>
      <family val="2"/>
      <scheme val="minor"/>
    </font>
    <font>
      <sz val="10"/>
      <name val="Times New Roman"/>
      <family val="1"/>
      <charset val="1"/>
    </font>
    <font>
      <sz val="10"/>
      <color indexed="8"/>
      <name val="Times New Roman"/>
      <family val="1"/>
      <charset val="1"/>
    </font>
    <font>
      <b/>
      <sz val="10"/>
      <name val="Arial"/>
      <family val="2"/>
    </font>
    <font>
      <sz val="10"/>
      <color theme="1"/>
      <name val="Times New Roman"/>
      <family val="1"/>
      <charset val="1"/>
    </font>
    <font>
      <b/>
      <sz val="9"/>
      <name val="Times New Roman"/>
      <family val="1"/>
    </font>
    <font>
      <b/>
      <sz val="9"/>
      <color indexed="8"/>
      <name val="Times New Roman"/>
      <family val="1"/>
    </font>
    <font>
      <sz val="9"/>
      <name val="Times New Roman"/>
      <family val="1"/>
    </font>
    <font>
      <b/>
      <sz val="8"/>
      <color indexed="8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color theme="1"/>
      <name val="Times New Roman"/>
      <family val="1"/>
    </font>
    <font>
      <b/>
      <sz val="12"/>
      <color rgb="FF000000"/>
      <name val="Calibri"/>
      <family val="2"/>
    </font>
    <font>
      <b/>
      <sz val="10"/>
      <color rgb="FF000000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ck">
        <color rgb="FF000000"/>
      </left>
      <right/>
      <top style="thick">
        <color rgb="FF000000"/>
      </top>
      <bottom style="medium">
        <color rgb="FF000000"/>
      </bottom>
      <diagonal/>
    </border>
    <border>
      <left/>
      <right/>
      <top style="thick">
        <color rgb="FF000000"/>
      </top>
      <bottom style="medium">
        <color rgb="FF000000"/>
      </bottom>
      <diagonal/>
    </border>
    <border>
      <left/>
      <right style="thick">
        <color rgb="FF000000"/>
      </right>
      <top style="thick">
        <color rgb="FF000000"/>
      </top>
      <bottom style="medium">
        <color rgb="FF000000"/>
      </bottom>
      <diagonal/>
    </border>
    <border>
      <left style="thick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ck">
        <color rgb="FF000000"/>
      </right>
      <top style="medium">
        <color rgb="FF000000"/>
      </top>
      <bottom style="medium">
        <color rgb="FF000000"/>
      </bottom>
      <diagonal/>
    </border>
    <border>
      <left style="thick">
        <color rgb="FF000000"/>
      </left>
      <right/>
      <top style="medium">
        <color rgb="FF000000"/>
      </top>
      <bottom style="thick">
        <color rgb="FF000000"/>
      </bottom>
      <diagonal/>
    </border>
    <border>
      <left/>
      <right/>
      <top style="medium">
        <color rgb="FF000000"/>
      </top>
      <bottom style="thick">
        <color rgb="FF000000"/>
      </bottom>
      <diagonal/>
    </border>
    <border>
      <left/>
      <right style="thick">
        <color rgb="FF000000"/>
      </right>
      <top style="medium">
        <color rgb="FF000000"/>
      </top>
      <bottom style="thick">
        <color rgb="FF000000"/>
      </bottom>
      <diagonal/>
    </border>
    <border>
      <left style="thick">
        <color rgb="FF000000"/>
      </left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 style="medium">
        <color rgb="FF000000"/>
      </left>
      <right style="thick">
        <color rgb="FF000000"/>
      </right>
      <top style="thick">
        <color rgb="FF000000"/>
      </top>
      <bottom style="medium">
        <color rgb="FF000000"/>
      </bottom>
      <diagonal/>
    </border>
    <border>
      <left style="thick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ck">
        <color rgb="FF000000"/>
      </right>
      <top style="medium">
        <color rgb="FF000000"/>
      </top>
      <bottom style="medium">
        <color rgb="FF000000"/>
      </bottom>
      <diagonal/>
    </border>
    <border>
      <left style="thick">
        <color rgb="FF000000"/>
      </left>
      <right style="medium">
        <color rgb="FF000000"/>
      </right>
      <top style="medium">
        <color rgb="FF000000"/>
      </top>
      <bottom style="thick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ck">
        <color rgb="FF000000"/>
      </bottom>
      <diagonal/>
    </border>
    <border>
      <left style="medium">
        <color rgb="FF000000"/>
      </left>
      <right style="thick">
        <color rgb="FF000000"/>
      </right>
      <top style="medium">
        <color rgb="FF000000"/>
      </top>
      <bottom style="thick">
        <color rgb="FF000000"/>
      </bottom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/>
      <top/>
      <bottom/>
      <diagonal/>
    </border>
    <border>
      <left/>
      <right style="thick">
        <color rgb="FF000000"/>
      </right>
      <top/>
      <bottom/>
      <diagonal/>
    </border>
    <border>
      <left style="thick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ck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7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</cellStyleXfs>
  <cellXfs count="442">
    <xf numFmtId="0" fontId="0" fillId="0" borderId="0" xfId="0"/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3" fillId="0" borderId="1" xfId="1" applyFont="1" applyBorder="1" applyAlignment="1">
      <alignment vertical="center"/>
    </xf>
    <xf numFmtId="0" fontId="4" fillId="0" borderId="1" xfId="0" applyFont="1" applyBorder="1"/>
    <xf numFmtId="0" fontId="3" fillId="0" borderId="1" xfId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vertical="center"/>
    </xf>
    <xf numFmtId="0" fontId="6" fillId="0" borderId="1" xfId="0" applyFont="1" applyBorder="1"/>
    <xf numFmtId="0" fontId="7" fillId="0" borderId="1" xfId="0" applyFont="1" applyBorder="1" applyAlignment="1">
      <alignment wrapText="1"/>
    </xf>
    <xf numFmtId="0" fontId="7" fillId="0" borderId="0" xfId="0" applyFont="1" applyAlignment="1">
      <alignment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/>
    <xf numFmtId="0" fontId="7" fillId="0" borderId="1" xfId="0" applyFont="1" applyBorder="1"/>
    <xf numFmtId="0" fontId="0" fillId="0" borderId="1" xfId="0" applyBorder="1" applyAlignment="1">
      <alignment wrapText="1"/>
    </xf>
    <xf numFmtId="0" fontId="0" fillId="0" borderId="0" xfId="0"/>
    <xf numFmtId="0" fontId="7" fillId="0" borderId="2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2" xfId="0" applyBorder="1" applyAlignment="1">
      <alignment wrapText="1"/>
    </xf>
    <xf numFmtId="0" fontId="7" fillId="0" borderId="2" xfId="0" applyFont="1" applyBorder="1" applyAlignment="1">
      <alignment wrapText="1"/>
    </xf>
    <xf numFmtId="0" fontId="0" fillId="0" borderId="2" xfId="0" applyBorder="1" applyAlignment="1">
      <alignment horizontal="right" wrapText="1"/>
    </xf>
    <xf numFmtId="0" fontId="7" fillId="0" borderId="2" xfId="0" applyFont="1" applyBorder="1" applyAlignment="1">
      <alignment horizontal="right" wrapText="1"/>
    </xf>
    <xf numFmtId="0" fontId="7" fillId="0" borderId="0" xfId="0" applyFont="1"/>
    <xf numFmtId="0" fontId="0" fillId="0" borderId="2" xfId="0" applyFont="1" applyBorder="1" applyAlignment="1">
      <alignment wrapText="1"/>
    </xf>
    <xf numFmtId="0" fontId="0" fillId="0" borderId="0" xfId="0"/>
    <xf numFmtId="0" fontId="0" fillId="0" borderId="7" xfId="0" applyFill="1" applyBorder="1" applyAlignment="1">
      <alignment horizontal="right" wrapText="1"/>
    </xf>
    <xf numFmtId="0" fontId="0" fillId="0" borderId="0" xfId="0" applyFill="1" applyBorder="1"/>
    <xf numFmtId="0" fontId="7" fillId="0" borderId="0" xfId="0" applyFont="1" applyFill="1" applyBorder="1"/>
    <xf numFmtId="0" fontId="7" fillId="0" borderId="5" xfId="0" applyFont="1" applyBorder="1"/>
    <xf numFmtId="0" fontId="7" fillId="0" borderId="6" xfId="0" applyFont="1" applyBorder="1"/>
    <xf numFmtId="0" fontId="7" fillId="0" borderId="7" xfId="0" applyFont="1" applyFill="1" applyBorder="1" applyAlignment="1">
      <alignment horizontal="right" wrapText="1"/>
    </xf>
    <xf numFmtId="0" fontId="0" fillId="0" borderId="2" xfId="0" applyFont="1" applyBorder="1" applyAlignment="1">
      <alignment horizontal="right" wrapText="1"/>
    </xf>
    <xf numFmtId="0" fontId="7" fillId="0" borderId="0" xfId="0" applyFont="1" applyFill="1" applyBorder="1" applyAlignment="1">
      <alignment horizontal="right" wrapText="1"/>
    </xf>
    <xf numFmtId="0" fontId="7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wrapText="1"/>
    </xf>
    <xf numFmtId="0" fontId="0" fillId="0" borderId="2" xfId="0" applyBorder="1" applyAlignment="1">
      <alignment horizontal="left" wrapText="1"/>
    </xf>
    <xf numFmtId="1" fontId="0" fillId="0" borderId="2" xfId="0" applyNumberFormat="1" applyBorder="1" applyAlignment="1">
      <alignment horizontal="right" wrapText="1"/>
    </xf>
    <xf numFmtId="1" fontId="0" fillId="0" borderId="3" xfId="0" applyNumberFormat="1" applyBorder="1" applyAlignment="1">
      <alignment horizontal="right" wrapText="1"/>
    </xf>
    <xf numFmtId="1" fontId="0" fillId="0" borderId="1" xfId="0" applyNumberFormat="1" applyBorder="1" applyAlignment="1">
      <alignment horizontal="right" wrapText="1"/>
    </xf>
    <xf numFmtId="1" fontId="0" fillId="0" borderId="0" xfId="0" applyNumberFormat="1"/>
    <xf numFmtId="0" fontId="8" fillId="0" borderId="2" xfId="0" applyFont="1" applyBorder="1" applyAlignment="1">
      <alignment horizontal="center" wrapText="1"/>
    </xf>
    <xf numFmtId="0" fontId="8" fillId="0" borderId="2" xfId="0" applyFont="1" applyBorder="1" applyAlignment="1">
      <alignment horizontal="left" wrapText="1"/>
    </xf>
    <xf numFmtId="0" fontId="8" fillId="0" borderId="2" xfId="0" applyFont="1" applyBorder="1" applyAlignment="1">
      <alignment horizontal="right" wrapText="1"/>
    </xf>
    <xf numFmtId="1" fontId="8" fillId="0" borderId="2" xfId="0" applyNumberFormat="1" applyFont="1" applyBorder="1" applyAlignment="1">
      <alignment horizontal="right" wrapText="1"/>
    </xf>
    <xf numFmtId="1" fontId="8" fillId="0" borderId="3" xfId="0" applyNumberFormat="1" applyFont="1" applyBorder="1" applyAlignment="1">
      <alignment horizontal="right" wrapText="1"/>
    </xf>
    <xf numFmtId="1" fontId="8" fillId="0" borderId="1" xfId="0" applyNumberFormat="1" applyFont="1" applyBorder="1" applyAlignment="1">
      <alignment horizontal="right" wrapText="1"/>
    </xf>
    <xf numFmtId="0" fontId="8" fillId="0" borderId="0" xfId="0" applyFont="1"/>
    <xf numFmtId="1" fontId="8" fillId="0" borderId="0" xfId="0" applyNumberFormat="1" applyFont="1"/>
    <xf numFmtId="0" fontId="7" fillId="0" borderId="2" xfId="0" applyFont="1" applyBorder="1" applyAlignment="1">
      <alignment horizontal="center" wrapText="1"/>
    </xf>
    <xf numFmtId="0" fontId="7" fillId="0" borderId="2" xfId="0" applyFont="1" applyBorder="1" applyAlignment="1">
      <alignment horizontal="left" wrapText="1"/>
    </xf>
    <xf numFmtId="1" fontId="7" fillId="0" borderId="2" xfId="0" applyNumberFormat="1" applyFont="1" applyBorder="1" applyAlignment="1">
      <alignment horizontal="right" wrapText="1"/>
    </xf>
    <xf numFmtId="1" fontId="7" fillId="0" borderId="1" xfId="0" applyNumberFormat="1" applyFont="1" applyBorder="1" applyAlignment="1">
      <alignment horizontal="right" wrapText="1"/>
    </xf>
    <xf numFmtId="0" fontId="0" fillId="0" borderId="3" xfId="0" applyBorder="1" applyAlignment="1">
      <alignment horizontal="right" wrapText="1"/>
    </xf>
    <xf numFmtId="1" fontId="7" fillId="0" borderId="3" xfId="0" applyNumberFormat="1" applyFont="1" applyBorder="1" applyAlignment="1">
      <alignment horizontal="right" wrapText="1"/>
    </xf>
    <xf numFmtId="0" fontId="12" fillId="0" borderId="0" xfId="0" applyFont="1"/>
    <xf numFmtId="0" fontId="13" fillId="0" borderId="2" xfId="0" applyFont="1" applyFill="1" applyBorder="1" applyAlignment="1">
      <alignment horizontal="center" vertical="top" wrapText="1"/>
    </xf>
    <xf numFmtId="0" fontId="13" fillId="0" borderId="2" xfId="0" applyFont="1" applyFill="1" applyBorder="1" applyAlignment="1">
      <alignment horizontal="left" vertical="top" wrapText="1"/>
    </xf>
    <xf numFmtId="0" fontId="13" fillId="0" borderId="8" xfId="0" applyFont="1" applyFill="1" applyBorder="1" applyAlignment="1">
      <alignment horizontal="center" vertical="top" wrapText="1"/>
    </xf>
    <xf numFmtId="0" fontId="12" fillId="0" borderId="0" xfId="0" applyFont="1" applyAlignment="1">
      <alignment vertical="top"/>
    </xf>
    <xf numFmtId="0" fontId="13" fillId="0" borderId="1" xfId="0" applyFont="1" applyFill="1" applyBorder="1" applyAlignment="1">
      <alignment horizontal="left" vertical="center" wrapText="1"/>
    </xf>
    <xf numFmtId="0" fontId="12" fillId="0" borderId="1" xfId="0" applyFont="1" applyBorder="1"/>
    <xf numFmtId="0" fontId="12" fillId="0" borderId="2" xfId="0" applyFont="1" applyFill="1" applyBorder="1" applyAlignment="1">
      <alignment horizontal="center" wrapText="1"/>
    </xf>
    <xf numFmtId="0" fontId="12" fillId="0" borderId="1" xfId="0" applyFont="1" applyFill="1" applyBorder="1" applyAlignment="1">
      <alignment horizontal="left" wrapText="1"/>
    </xf>
    <xf numFmtId="0" fontId="12" fillId="0" borderId="8" xfId="0" applyFont="1" applyFill="1" applyBorder="1" applyAlignment="1">
      <alignment horizontal="center" wrapText="1"/>
    </xf>
    <xf numFmtId="0" fontId="12" fillId="0" borderId="1" xfId="0" applyFont="1" applyFill="1" applyBorder="1" applyAlignment="1">
      <alignment horizontal="center" wrapText="1"/>
    </xf>
    <xf numFmtId="0" fontId="13" fillId="0" borderId="10" xfId="0" applyFont="1" applyFill="1" applyBorder="1" applyAlignment="1">
      <alignment horizontal="left" wrapText="1"/>
    </xf>
    <xf numFmtId="0" fontId="13" fillId="0" borderId="1" xfId="0" applyFont="1" applyFill="1" applyBorder="1" applyAlignment="1">
      <alignment horizontal="left" wrapText="1"/>
    </xf>
    <xf numFmtId="0" fontId="13" fillId="0" borderId="1" xfId="0" applyFont="1" applyBorder="1"/>
    <xf numFmtId="0" fontId="13" fillId="0" borderId="10" xfId="0" applyFont="1" applyFill="1" applyBorder="1" applyAlignment="1">
      <alignment horizontal="center" wrapText="1"/>
    </xf>
    <xf numFmtId="0" fontId="13" fillId="0" borderId="2" xfId="0" applyFont="1" applyFill="1" applyBorder="1" applyAlignment="1">
      <alignment horizontal="left" wrapText="1"/>
    </xf>
    <xf numFmtId="0" fontId="13" fillId="0" borderId="9" xfId="0" applyFont="1" applyFill="1" applyBorder="1" applyAlignment="1">
      <alignment horizontal="left" wrapText="1"/>
    </xf>
    <xf numFmtId="0" fontId="13" fillId="0" borderId="1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0" fillId="0" borderId="0" xfId="0" applyBorder="1"/>
    <xf numFmtId="0" fontId="7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right" wrapText="1"/>
    </xf>
    <xf numFmtId="0" fontId="7" fillId="0" borderId="0" xfId="0" applyFont="1" applyBorder="1" applyAlignment="1">
      <alignment horizontal="right" wrapText="1"/>
    </xf>
    <xf numFmtId="0" fontId="0" fillId="0" borderId="8" xfId="0" applyBorder="1" applyAlignment="1">
      <alignment horizontal="right" wrapText="1"/>
    </xf>
    <xf numFmtId="0" fontId="7" fillId="0" borderId="8" xfId="0" applyFont="1" applyBorder="1" applyAlignment="1">
      <alignment horizontal="right" wrapText="1"/>
    </xf>
    <xf numFmtId="0" fontId="7" fillId="0" borderId="0" xfId="0" applyFont="1" applyBorder="1"/>
    <xf numFmtId="0" fontId="7" fillId="0" borderId="0" xfId="0" applyFont="1" applyBorder="1" applyAlignment="1">
      <alignment wrapText="1"/>
    </xf>
    <xf numFmtId="0" fontId="0" fillId="0" borderId="0" xfId="0" applyBorder="1" applyAlignment="1">
      <alignment horizontal="center"/>
    </xf>
    <xf numFmtId="0" fontId="7" fillId="0" borderId="2" xfId="0" applyFont="1" applyBorder="1" applyAlignment="1">
      <alignment horizontal="left"/>
    </xf>
    <xf numFmtId="0" fontId="7" fillId="0" borderId="1" xfId="0" applyFont="1" applyBorder="1" applyAlignment="1">
      <alignment horizontal="right" wrapText="1"/>
    </xf>
    <xf numFmtId="0" fontId="7" fillId="0" borderId="3" xfId="0" applyFont="1" applyBorder="1" applyAlignment="1">
      <alignment wrapText="1"/>
    </xf>
    <xf numFmtId="0" fontId="0" fillId="0" borderId="1" xfId="0" applyBorder="1"/>
    <xf numFmtId="0" fontId="0" fillId="0" borderId="0" xfId="0"/>
    <xf numFmtId="0" fontId="0" fillId="0" borderId="0" xfId="0" applyAlignment="1">
      <alignment horizontal="center"/>
    </xf>
    <xf numFmtId="0" fontId="0" fillId="0" borderId="0" xfId="0"/>
    <xf numFmtId="164" fontId="7" fillId="0" borderId="2" xfId="0" applyNumberFormat="1" applyFont="1" applyBorder="1" applyAlignment="1">
      <alignment horizontal="right" wrapText="1"/>
    </xf>
    <xf numFmtId="0" fontId="7" fillId="0" borderId="3" xfId="0" applyFont="1" applyBorder="1" applyAlignment="1">
      <alignment horizontal="right" wrapText="1"/>
    </xf>
    <xf numFmtId="0" fontId="0" fillId="0" borderId="1" xfId="0" applyBorder="1" applyAlignment="1">
      <alignment horizontal="right" wrapText="1"/>
    </xf>
    <xf numFmtId="0" fontId="0" fillId="0" borderId="8" xfId="0" applyBorder="1" applyAlignment="1">
      <alignment wrapText="1"/>
    </xf>
    <xf numFmtId="0" fontId="7" fillId="0" borderId="10" xfId="0" applyFont="1" applyBorder="1" applyAlignment="1">
      <alignment wrapText="1"/>
    </xf>
    <xf numFmtId="0" fontId="0" fillId="0" borderId="1" xfId="0" applyFill="1" applyBorder="1" applyAlignment="1">
      <alignment wrapText="1"/>
    </xf>
    <xf numFmtId="0" fontId="16" fillId="0" borderId="1" xfId="0" applyFont="1" applyFill="1" applyBorder="1" applyAlignment="1">
      <alignment horizontal="center"/>
    </xf>
    <xf numFmtId="0" fontId="17" fillId="2" borderId="1" xfId="0" applyFont="1" applyFill="1" applyBorder="1" applyAlignment="1">
      <alignment horizontal="right" vertical="center" wrapText="1"/>
    </xf>
    <xf numFmtId="0" fontId="16" fillId="0" borderId="1" xfId="0" applyFont="1" applyBorder="1"/>
    <xf numFmtId="0" fontId="16" fillId="0" borderId="1" xfId="0" applyFont="1" applyBorder="1" applyAlignment="1">
      <alignment horizontal="center"/>
    </xf>
    <xf numFmtId="0" fontId="1" fillId="0" borderId="1" xfId="2" applyFont="1" applyBorder="1"/>
    <xf numFmtId="0" fontId="18" fillId="0" borderId="1" xfId="0" applyFont="1" applyBorder="1" applyAlignment="1">
      <alignment horizontal="right" wrapText="1"/>
    </xf>
    <xf numFmtId="0" fontId="18" fillId="0" borderId="1" xfId="0" applyFont="1" applyBorder="1" applyAlignment="1">
      <alignment horizontal="left" wrapText="1"/>
    </xf>
    <xf numFmtId="0" fontId="1" fillId="0" borderId="1" xfId="2" applyFont="1" applyFill="1" applyBorder="1"/>
    <xf numFmtId="0" fontId="1" fillId="0" borderId="1" xfId="3" applyFont="1" applyBorder="1"/>
    <xf numFmtId="0" fontId="9" fillId="0" borderId="1" xfId="0" applyFont="1" applyBorder="1"/>
    <xf numFmtId="0" fontId="19" fillId="0" borderId="1" xfId="2" applyFont="1" applyBorder="1"/>
    <xf numFmtId="0" fontId="1" fillId="0" borderId="1" xfId="3" applyFont="1" applyFill="1" applyBorder="1"/>
    <xf numFmtId="0" fontId="0" fillId="0" borderId="12" xfId="0" applyBorder="1"/>
    <xf numFmtId="0" fontId="15" fillId="0" borderId="12" xfId="0" applyFont="1" applyBorder="1" applyAlignment="1">
      <alignment wrapText="1"/>
    </xf>
    <xf numFmtId="0" fontId="0" fillId="0" borderId="12" xfId="0" applyFont="1" applyBorder="1" applyAlignment="1">
      <alignment wrapText="1"/>
    </xf>
    <xf numFmtId="0" fontId="21" fillId="0" borderId="1" xfId="0" applyFont="1" applyBorder="1" applyAlignment="1">
      <alignment wrapText="1"/>
    </xf>
    <xf numFmtId="0" fontId="0" fillId="0" borderId="1" xfId="0" applyFont="1" applyBorder="1" applyAlignment="1">
      <alignment wrapText="1"/>
    </xf>
    <xf numFmtId="0" fontId="0" fillId="0" borderId="1" xfId="0" applyFill="1" applyBorder="1" applyAlignment="1">
      <alignment horizontal="center"/>
    </xf>
    <xf numFmtId="0" fontId="22" fillId="2" borderId="1" xfId="0" applyFont="1" applyFill="1" applyBorder="1" applyAlignment="1">
      <alignment horizontal="right" vertical="center" wrapText="1"/>
    </xf>
    <xf numFmtId="0" fontId="23" fillId="0" borderId="1" xfId="0" applyFont="1" applyBorder="1"/>
    <xf numFmtId="0" fontId="24" fillId="0" borderId="1" xfId="2" applyFont="1" applyBorder="1"/>
    <xf numFmtId="0" fontId="22" fillId="0" borderId="1" xfId="0" applyFont="1" applyBorder="1" applyAlignment="1">
      <alignment horizontal="right" wrapText="1"/>
    </xf>
    <xf numFmtId="0" fontId="23" fillId="0" borderId="1" xfId="0" applyFont="1" applyFill="1" applyBorder="1"/>
    <xf numFmtId="0" fontId="23" fillId="0" borderId="1" xfId="2" applyFont="1" applyBorder="1"/>
    <xf numFmtId="0" fontId="25" fillId="0" borderId="1" xfId="0" applyFont="1" applyBorder="1"/>
    <xf numFmtId="0" fontId="26" fillId="0" borderId="1" xfId="2" applyFont="1" applyBorder="1"/>
    <xf numFmtId="0" fontId="27" fillId="0" borderId="1" xfId="2" applyFont="1" applyBorder="1"/>
    <xf numFmtId="0" fontId="26" fillId="0" borderId="1" xfId="3" applyFont="1" applyBorder="1"/>
    <xf numFmtId="0" fontId="27" fillId="0" borderId="1" xfId="3" applyFont="1" applyFill="1" applyBorder="1"/>
    <xf numFmtId="0" fontId="0" fillId="0" borderId="10" xfId="0" applyBorder="1" applyAlignment="1">
      <alignment horizontal="right" wrapText="1"/>
    </xf>
    <xf numFmtId="0" fontId="7" fillId="0" borderId="1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29" fillId="0" borderId="1" xfId="1" applyFont="1" applyBorder="1" applyAlignment="1">
      <alignment horizontal="center" vertical="center" wrapText="1"/>
    </xf>
    <xf numFmtId="0" fontId="29" fillId="0" borderId="1" xfId="4" applyNumberFormat="1" applyFont="1" applyBorder="1" applyAlignment="1">
      <alignment horizontal="center" vertical="center" wrapText="1"/>
    </xf>
    <xf numFmtId="0" fontId="30" fillId="3" borderId="1" xfId="1" applyFont="1" applyFill="1" applyBorder="1" applyAlignment="1">
      <alignment horizontal="center" vertical="center" wrapText="1"/>
    </xf>
    <xf numFmtId="0" fontId="0" fillId="0" borderId="1" xfId="1" applyFont="1" applyBorder="1" applyAlignment="1">
      <alignment horizontal="center" vertical="center" wrapText="1"/>
    </xf>
    <xf numFmtId="0" fontId="0" fillId="4" borderId="1" xfId="0" applyFill="1" applyBorder="1" applyAlignment="1">
      <alignment horizontal="center"/>
    </xf>
    <xf numFmtId="0" fontId="0" fillId="4" borderId="1" xfId="0" applyFill="1" applyBorder="1" applyAlignment="1"/>
    <xf numFmtId="0" fontId="29" fillId="4" borderId="1" xfId="1" applyFont="1" applyFill="1" applyBorder="1" applyAlignment="1">
      <alignment horizontal="center" vertical="center"/>
    </xf>
    <xf numFmtId="0" fontId="1" fillId="4" borderId="1" xfId="1" applyFill="1" applyBorder="1"/>
    <xf numFmtId="0" fontId="29" fillId="4" borderId="1" xfId="1" applyFont="1" applyFill="1" applyBorder="1" applyAlignment="1">
      <alignment vertical="center"/>
    </xf>
    <xf numFmtId="0" fontId="1" fillId="4" borderId="1" xfId="1" applyFill="1" applyBorder="1" applyAlignment="1"/>
    <xf numFmtId="0" fontId="0" fillId="4" borderId="1" xfId="0" applyFont="1" applyFill="1" applyBorder="1" applyAlignment="1"/>
    <xf numFmtId="0" fontId="29" fillId="4" borderId="1" xfId="1" applyFont="1" applyFill="1" applyBorder="1"/>
    <xf numFmtId="0" fontId="0" fillId="4" borderId="1" xfId="0" applyFont="1" applyFill="1" applyBorder="1"/>
    <xf numFmtId="0" fontId="1" fillId="4" borderId="1" xfId="1" applyFont="1" applyFill="1" applyBorder="1" applyAlignment="1"/>
    <xf numFmtId="0" fontId="29" fillId="4" borderId="1" xfId="1" applyFont="1" applyFill="1" applyBorder="1" applyAlignment="1">
      <alignment horizontal="center"/>
    </xf>
    <xf numFmtId="0" fontId="29" fillId="4" borderId="1" xfId="1" applyFont="1" applyFill="1" applyBorder="1" applyAlignment="1"/>
    <xf numFmtId="0" fontId="0" fillId="4" borderId="19" xfId="0" applyFont="1" applyFill="1" applyBorder="1" applyAlignment="1"/>
    <xf numFmtId="0" fontId="7" fillId="4" borderId="1" xfId="0" applyFont="1" applyFill="1" applyBorder="1" applyAlignment="1"/>
    <xf numFmtId="0" fontId="7" fillId="4" borderId="19" xfId="0" applyFont="1" applyFill="1" applyBorder="1" applyAlignment="1"/>
    <xf numFmtId="0" fontId="29" fillId="4" borderId="19" xfId="1" applyFont="1" applyFill="1" applyBorder="1"/>
    <xf numFmtId="0" fontId="31" fillId="0" borderId="0" xfId="1" applyFont="1" applyBorder="1"/>
    <xf numFmtId="0" fontId="32" fillId="4" borderId="1" xfId="1" applyFont="1" applyFill="1" applyBorder="1" applyAlignment="1">
      <alignment horizontal="center" vertical="center"/>
    </xf>
    <xf numFmtId="0" fontId="32" fillId="4" borderId="1" xfId="1" applyFont="1" applyFill="1" applyBorder="1"/>
    <xf numFmtId="0" fontId="32" fillId="4" borderId="19" xfId="1" applyFont="1" applyFill="1" applyBorder="1"/>
    <xf numFmtId="0" fontId="0" fillId="0" borderId="1" xfId="0" applyFont="1" applyBorder="1" applyAlignment="1"/>
    <xf numFmtId="0" fontId="0" fillId="0" borderId="19" xfId="0" applyFont="1" applyBorder="1" applyAlignment="1"/>
    <xf numFmtId="0" fontId="7" fillId="0" borderId="1" xfId="0" applyFont="1" applyBorder="1" applyAlignment="1"/>
    <xf numFmtId="0" fontId="7" fillId="0" borderId="19" xfId="0" applyFont="1" applyBorder="1" applyAlignment="1"/>
    <xf numFmtId="0" fontId="29" fillId="0" borderId="1" xfId="1" applyFont="1" applyBorder="1" applyAlignment="1">
      <alignment horizontal="center"/>
    </xf>
    <xf numFmtId="0" fontId="29" fillId="0" borderId="19" xfId="1" applyFont="1" applyBorder="1" applyAlignment="1"/>
    <xf numFmtId="0" fontId="26" fillId="0" borderId="1" xfId="1" applyFont="1" applyBorder="1"/>
    <xf numFmtId="0" fontId="26" fillId="0" borderId="19" xfId="1" applyFont="1" applyBorder="1"/>
    <xf numFmtId="0" fontId="27" fillId="0" borderId="0" xfId="1" applyFont="1" applyBorder="1"/>
    <xf numFmtId="0" fontId="33" fillId="0" borderId="1" xfId="0" applyNumberFormat="1" applyFont="1" applyFill="1" applyBorder="1" applyAlignment="1" applyProtection="1">
      <alignment vertical="center"/>
    </xf>
    <xf numFmtId="0" fontId="34" fillId="0" borderId="1" xfId="0" applyNumberFormat="1" applyFont="1" applyFill="1" applyBorder="1" applyAlignment="1" applyProtection="1">
      <alignment vertical="center"/>
    </xf>
    <xf numFmtId="0" fontId="35" fillId="0" borderId="1" xfId="0" applyNumberFormat="1" applyFont="1" applyFill="1" applyBorder="1" applyAlignment="1" applyProtection="1">
      <alignment vertical="center"/>
    </xf>
    <xf numFmtId="0" fontId="36" fillId="0" borderId="1" xfId="0" applyNumberFormat="1" applyFont="1" applyFill="1" applyBorder="1" applyAlignment="1" applyProtection="1">
      <alignment horizontal="center" vertical="center" wrapText="1"/>
    </xf>
    <xf numFmtId="0" fontId="36" fillId="0" borderId="1" xfId="0" applyNumberFormat="1" applyFont="1" applyFill="1" applyBorder="1" applyAlignment="1" applyProtection="1">
      <alignment horizontal="center" vertical="center"/>
    </xf>
    <xf numFmtId="0" fontId="37" fillId="2" borderId="1" xfId="0" applyNumberFormat="1" applyFont="1" applyFill="1" applyBorder="1" applyAlignment="1" applyProtection="1">
      <alignment vertical="center"/>
    </xf>
    <xf numFmtId="0" fontId="1" fillId="0" borderId="1" xfId="1" applyBorder="1" applyAlignment="1">
      <alignment horizontal="right"/>
    </xf>
    <xf numFmtId="0" fontId="37" fillId="0" borderId="1" xfId="0" applyNumberFormat="1" applyFont="1" applyFill="1" applyBorder="1" applyAlignment="1" applyProtection="1">
      <alignment vertical="center"/>
    </xf>
    <xf numFmtId="0" fontId="1" fillId="0" borderId="1" xfId="1" applyFill="1" applyBorder="1" applyAlignment="1">
      <alignment horizontal="right"/>
    </xf>
    <xf numFmtId="0" fontId="0" fillId="0" borderId="0" xfId="0" applyFill="1"/>
    <xf numFmtId="0" fontId="37" fillId="2" borderId="1" xfId="0" applyNumberFormat="1" applyFont="1" applyFill="1" applyBorder="1" applyAlignment="1" applyProtection="1">
      <alignment horizontal="right" vertical="center"/>
    </xf>
    <xf numFmtId="0" fontId="38" fillId="2" borderId="1" xfId="0" applyNumberFormat="1" applyFont="1" applyFill="1" applyBorder="1" applyAlignment="1" applyProtection="1">
      <alignment horizontal="right" vertical="center"/>
    </xf>
    <xf numFmtId="0" fontId="38" fillId="2" borderId="1" xfId="0" applyNumberFormat="1" applyFont="1" applyFill="1" applyBorder="1" applyAlignment="1" applyProtection="1">
      <alignment vertical="center"/>
    </xf>
    <xf numFmtId="0" fontId="1" fillId="0" borderId="1" xfId="1" applyBorder="1"/>
    <xf numFmtId="0" fontId="38" fillId="0" borderId="1" xfId="0" applyNumberFormat="1" applyFont="1" applyFill="1" applyBorder="1" applyAlignment="1" applyProtection="1">
      <alignment vertical="center"/>
    </xf>
    <xf numFmtId="0" fontId="37" fillId="0" borderId="1" xfId="0" applyNumberFormat="1" applyFont="1" applyFill="1" applyBorder="1" applyAlignment="1" applyProtection="1">
      <alignment horizontal="right" vertical="center"/>
    </xf>
    <xf numFmtId="0" fontId="1" fillId="0" borderId="24" xfId="1" applyFill="1" applyBorder="1"/>
    <xf numFmtId="0" fontId="37" fillId="2" borderId="1" xfId="0" applyNumberFormat="1" applyFont="1" applyFill="1" applyBorder="1" applyAlignment="1" applyProtection="1">
      <alignment horizontal="left" vertical="center"/>
    </xf>
    <xf numFmtId="0" fontId="38" fillId="2" borderId="1" xfId="0" applyNumberFormat="1" applyFont="1" applyFill="1" applyBorder="1" applyAlignment="1" applyProtection="1">
      <alignment horizontal="left" vertical="center"/>
    </xf>
    <xf numFmtId="0" fontId="1" fillId="0" borderId="24" xfId="1" applyBorder="1" applyAlignment="1">
      <alignment horizontal="right"/>
    </xf>
    <xf numFmtId="0" fontId="37" fillId="0" borderId="1" xfId="0" applyNumberFormat="1" applyFont="1" applyFill="1" applyBorder="1" applyAlignment="1" applyProtection="1">
      <alignment horizontal="left" vertical="center"/>
    </xf>
    <xf numFmtId="0" fontId="38" fillId="0" borderId="1" xfId="0" applyNumberFormat="1" applyFont="1" applyFill="1" applyBorder="1" applyAlignment="1" applyProtection="1">
      <alignment horizontal="left" vertical="center"/>
    </xf>
    <xf numFmtId="0" fontId="1" fillId="0" borderId="24" xfId="1" applyBorder="1"/>
    <xf numFmtId="0" fontId="38" fillId="4" borderId="1" xfId="1" applyFont="1" applyFill="1" applyBorder="1" applyAlignment="1">
      <alignment vertical="center"/>
    </xf>
    <xf numFmtId="0" fontId="37" fillId="4" borderId="1" xfId="5" applyFont="1" applyFill="1" applyBorder="1" applyAlignment="1">
      <alignment vertical="center"/>
    </xf>
    <xf numFmtId="0" fontId="39" fillId="4" borderId="1" xfId="1" applyFont="1" applyFill="1" applyBorder="1" applyAlignment="1">
      <alignment vertical="center"/>
    </xf>
    <xf numFmtId="0" fontId="0" fillId="0" borderId="1" xfId="0" applyBorder="1" applyAlignment="1">
      <alignment horizontal="center" wrapText="1"/>
    </xf>
    <xf numFmtId="14" fontId="0" fillId="0" borderId="1" xfId="0" applyNumberFormat="1" applyBorder="1" applyAlignment="1">
      <alignment horizontal="right" wrapText="1"/>
    </xf>
    <xf numFmtId="14" fontId="0" fillId="0" borderId="1" xfId="0" applyNumberFormat="1" applyBorder="1" applyAlignment="1">
      <alignment wrapText="1"/>
    </xf>
    <xf numFmtId="0" fontId="0" fillId="0" borderId="1" xfId="0" applyFill="1" applyBorder="1" applyAlignment="1">
      <alignment horizontal="center" wrapText="1"/>
    </xf>
    <xf numFmtId="14" fontId="0" fillId="0" borderId="1" xfId="0" applyNumberFormat="1" applyBorder="1" applyAlignment="1">
      <alignment horizontal="center" wrapText="1"/>
    </xf>
    <xf numFmtId="0" fontId="0" fillId="0" borderId="0" xfId="0"/>
    <xf numFmtId="0" fontId="0" fillId="0" borderId="0" xfId="0"/>
    <xf numFmtId="2" fontId="0" fillId="0" borderId="2" xfId="0" applyNumberFormat="1" applyBorder="1" applyAlignment="1">
      <alignment wrapText="1"/>
    </xf>
    <xf numFmtId="0" fontId="0" fillId="0" borderId="0" xfId="0" applyBorder="1" applyAlignment="1">
      <alignment wrapText="1"/>
    </xf>
    <xf numFmtId="0" fontId="0" fillId="0" borderId="1" xfId="0" applyBorder="1"/>
    <xf numFmtId="0" fontId="0" fillId="0" borderId="0" xfId="0"/>
    <xf numFmtId="0" fontId="0" fillId="0" borderId="0" xfId="0" applyBorder="1"/>
    <xf numFmtId="0" fontId="7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7" fillId="0" borderId="8" xfId="0" applyFont="1" applyFill="1" applyBorder="1" applyAlignment="1">
      <alignment horizontal="center" vertical="center" wrapText="1"/>
    </xf>
    <xf numFmtId="1" fontId="0" fillId="0" borderId="1" xfId="0" applyNumberFormat="1" applyBorder="1"/>
    <xf numFmtId="0" fontId="0" fillId="0" borderId="1" xfId="0" applyFont="1" applyBorder="1"/>
    <xf numFmtId="0" fontId="41" fillId="0" borderId="34" xfId="0" applyFont="1" applyFill="1" applyBorder="1" applyAlignment="1">
      <alignment horizontal="center" vertical="center" wrapText="1"/>
    </xf>
    <xf numFmtId="0" fontId="41" fillId="0" borderId="35" xfId="0" applyFont="1" applyFill="1" applyBorder="1" applyAlignment="1">
      <alignment horizontal="center" vertical="center" wrapText="1"/>
    </xf>
    <xf numFmtId="0" fontId="41" fillId="0" borderId="36" xfId="0" applyFont="1" applyFill="1" applyBorder="1" applyAlignment="1">
      <alignment horizontal="center" vertical="center" wrapText="1"/>
    </xf>
    <xf numFmtId="0" fontId="42" fillId="0" borderId="37" xfId="0" applyFont="1" applyFill="1" applyBorder="1" applyAlignment="1">
      <alignment horizontal="right" wrapText="1"/>
    </xf>
    <xf numFmtId="0" fontId="43" fillId="0" borderId="38" xfId="0" applyFont="1" applyFill="1" applyBorder="1" applyAlignment="1">
      <alignment horizontal="right" wrapText="1"/>
    </xf>
    <xf numFmtId="0" fontId="43" fillId="0" borderId="39" xfId="0" applyFont="1" applyFill="1" applyBorder="1" applyAlignment="1">
      <alignment horizontal="right" wrapText="1"/>
    </xf>
    <xf numFmtId="0" fontId="43" fillId="0" borderId="37" xfId="0" applyFont="1" applyFill="1" applyBorder="1" applyAlignment="1">
      <alignment horizontal="right" wrapText="1"/>
    </xf>
    <xf numFmtId="0" fontId="42" fillId="0" borderId="38" xfId="0" applyFont="1" applyFill="1" applyBorder="1" applyAlignment="1">
      <alignment horizontal="right" wrapText="1"/>
    </xf>
    <xf numFmtId="0" fontId="6" fillId="0" borderId="40" xfId="0" applyFont="1" applyBorder="1" applyAlignment="1">
      <alignment horizontal="right" wrapText="1"/>
    </xf>
    <xf numFmtId="0" fontId="6" fillId="0" borderId="41" xfId="0" applyFont="1" applyBorder="1" applyAlignment="1">
      <alignment horizontal="right" wrapText="1"/>
    </xf>
    <xf numFmtId="0" fontId="6" fillId="0" borderId="42" xfId="0" applyFont="1" applyBorder="1" applyAlignment="1">
      <alignment horizontal="right" wrapText="1"/>
    </xf>
    <xf numFmtId="0" fontId="41" fillId="0" borderId="37" xfId="0" applyFont="1" applyBorder="1" applyAlignment="1">
      <alignment horizontal="center" vertical="center" wrapText="1"/>
    </xf>
    <xf numFmtId="0" fontId="41" fillId="0" borderId="38" xfId="0" applyFont="1" applyBorder="1" applyAlignment="1">
      <alignment horizontal="center" vertical="center" wrapText="1"/>
    </xf>
    <xf numFmtId="0" fontId="41" fillId="0" borderId="39" xfId="0" applyFont="1" applyBorder="1" applyAlignment="1">
      <alignment horizontal="center" vertical="center" wrapText="1"/>
    </xf>
    <xf numFmtId="0" fontId="43" fillId="0" borderId="40" xfId="0" applyFont="1" applyFill="1" applyBorder="1" applyAlignment="1">
      <alignment horizontal="right" wrapText="1"/>
    </xf>
    <xf numFmtId="0" fontId="43" fillId="0" borderId="41" xfId="0" applyFont="1" applyFill="1" applyBorder="1" applyAlignment="1">
      <alignment horizontal="right" wrapText="1"/>
    </xf>
    <xf numFmtId="0" fontId="43" fillId="0" borderId="42" xfId="0" applyFont="1" applyFill="1" applyBorder="1" applyAlignment="1">
      <alignment horizontal="right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quotePrefix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top" wrapText="1"/>
    </xf>
    <xf numFmtId="0" fontId="7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 vertical="top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left" vertical="top"/>
    </xf>
    <xf numFmtId="0" fontId="7" fillId="0" borderId="5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right" wrapText="1"/>
    </xf>
    <xf numFmtId="0" fontId="0" fillId="0" borderId="1" xfId="0" applyFont="1" applyFill="1" applyBorder="1"/>
    <xf numFmtId="0" fontId="0" fillId="0" borderId="1" xfId="0" applyFill="1" applyBorder="1"/>
    <xf numFmtId="0" fontId="0" fillId="0" borderId="19" xfId="0" applyFill="1" applyBorder="1"/>
    <xf numFmtId="2" fontId="0" fillId="0" borderId="1" xfId="0" applyNumberFormat="1" applyBorder="1"/>
    <xf numFmtId="0" fontId="0" fillId="0" borderId="19" xfId="0" applyBorder="1"/>
    <xf numFmtId="0" fontId="29" fillId="0" borderId="1" xfId="1" applyFont="1" applyBorder="1"/>
    <xf numFmtId="0" fontId="0" fillId="5" borderId="1" xfId="0" applyFill="1" applyBorder="1" applyAlignment="1">
      <alignment horizontal="right" wrapText="1"/>
    </xf>
    <xf numFmtId="0" fontId="0" fillId="5" borderId="1" xfId="0" applyFont="1" applyFill="1" applyBorder="1"/>
    <xf numFmtId="0" fontId="0" fillId="5" borderId="1" xfId="0" applyFill="1" applyBorder="1"/>
    <xf numFmtId="1" fontId="0" fillId="5" borderId="1" xfId="0" applyNumberFormat="1" applyFill="1" applyBorder="1"/>
    <xf numFmtId="0" fontId="0" fillId="5" borderId="19" xfId="0" applyFill="1" applyBorder="1"/>
    <xf numFmtId="0" fontId="7" fillId="0" borderId="1" xfId="0" applyFont="1" applyFill="1" applyBorder="1" applyAlignment="1">
      <alignment horizontal="right" wrapText="1"/>
    </xf>
    <xf numFmtId="0" fontId="7" fillId="0" borderId="1" xfId="0" applyFont="1" applyFill="1" applyBorder="1"/>
    <xf numFmtId="2" fontId="0" fillId="0" borderId="1" xfId="0" applyNumberFormat="1" applyFont="1" applyBorder="1" applyAlignment="1">
      <alignment horizontal="center"/>
    </xf>
    <xf numFmtId="0" fontId="7" fillId="0" borderId="19" xfId="0" applyFont="1" applyBorder="1"/>
    <xf numFmtId="0" fontId="7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right" wrapText="1"/>
    </xf>
    <xf numFmtId="0" fontId="0" fillId="5" borderId="2" xfId="0" applyFill="1" applyBorder="1" applyAlignment="1">
      <alignment horizontal="right" wrapText="1"/>
    </xf>
    <xf numFmtId="0" fontId="0" fillId="0" borderId="8" xfId="0" applyFill="1" applyBorder="1" applyAlignment="1">
      <alignment horizontal="right" wrapText="1"/>
    </xf>
    <xf numFmtId="0" fontId="0" fillId="0" borderId="6" xfId="0" applyFill="1" applyBorder="1" applyAlignment="1">
      <alignment horizontal="right" wrapText="1"/>
    </xf>
    <xf numFmtId="0" fontId="7" fillId="0" borderId="2" xfId="0" applyFont="1" applyFill="1" applyBorder="1" applyAlignment="1">
      <alignment horizontal="right" wrapText="1"/>
    </xf>
    <xf numFmtId="0" fontId="7" fillId="0" borderId="10" xfId="0" applyFont="1" applyFill="1" applyBorder="1" applyAlignment="1">
      <alignment horizontal="right" wrapText="1"/>
    </xf>
    <xf numFmtId="0" fontId="7" fillId="0" borderId="18" xfId="0" applyFont="1" applyFill="1" applyBorder="1" applyAlignment="1">
      <alignment horizontal="right" wrapText="1"/>
    </xf>
    <xf numFmtId="0" fontId="0" fillId="0" borderId="3" xfId="0" applyFill="1" applyBorder="1" applyAlignment="1">
      <alignment horizontal="right" wrapText="1"/>
    </xf>
    <xf numFmtId="4" fontId="16" fillId="0" borderId="1" xfId="0" applyNumberFormat="1" applyFont="1" applyBorder="1"/>
    <xf numFmtId="0" fontId="7" fillId="0" borderId="3" xfId="0" applyFont="1" applyFill="1" applyBorder="1" applyAlignment="1">
      <alignment horizontal="right" wrapText="1"/>
    </xf>
    <xf numFmtId="0" fontId="16" fillId="0" borderId="0" xfId="0" applyFont="1" applyBorder="1"/>
    <xf numFmtId="0" fontId="29" fillId="0" borderId="0" xfId="1" applyFont="1" applyBorder="1"/>
    <xf numFmtId="4" fontId="16" fillId="0" borderId="0" xfId="0" applyNumberFormat="1" applyFont="1" applyBorder="1"/>
    <xf numFmtId="0" fontId="7" fillId="0" borderId="10" xfId="0" applyFont="1" applyFill="1" applyBorder="1" applyAlignment="1">
      <alignment horizontal="center" vertical="center" wrapText="1"/>
    </xf>
    <xf numFmtId="0" fontId="0" fillId="6" borderId="2" xfId="0" applyFont="1" applyFill="1" applyBorder="1" applyAlignment="1">
      <alignment horizontal="right" wrapText="1"/>
    </xf>
    <xf numFmtId="0" fontId="0" fillId="6" borderId="3" xfId="0" applyFont="1" applyFill="1" applyBorder="1" applyAlignment="1">
      <alignment horizontal="right" wrapText="1"/>
    </xf>
    <xf numFmtId="0" fontId="0" fillId="0" borderId="2" xfId="0" applyFont="1" applyFill="1" applyBorder="1" applyAlignment="1">
      <alignment horizontal="right" wrapText="1"/>
    </xf>
    <xf numFmtId="0" fontId="0" fillId="0" borderId="0" xfId="0" applyFont="1"/>
    <xf numFmtId="0" fontId="0" fillId="0" borderId="3" xfId="0" applyFont="1" applyFill="1" applyBorder="1" applyAlignment="1">
      <alignment horizontal="right" wrapText="1"/>
    </xf>
    <xf numFmtId="0" fontId="0" fillId="5" borderId="2" xfId="0" applyFont="1" applyFill="1" applyBorder="1" applyAlignment="1">
      <alignment horizontal="right" wrapText="1"/>
    </xf>
    <xf numFmtId="0" fontId="0" fillId="5" borderId="3" xfId="0" applyFont="1" applyFill="1" applyBorder="1" applyAlignment="1">
      <alignment horizontal="right" wrapText="1"/>
    </xf>
    <xf numFmtId="2" fontId="0" fillId="0" borderId="0" xfId="0" applyNumberFormat="1" applyBorder="1"/>
    <xf numFmtId="164" fontId="0" fillId="0" borderId="0" xfId="0" applyNumberFormat="1" applyBorder="1"/>
    <xf numFmtId="2" fontId="0" fillId="0" borderId="1" xfId="0" applyNumberFormat="1" applyFont="1" applyBorder="1"/>
    <xf numFmtId="164" fontId="0" fillId="0" borderId="1" xfId="0" applyNumberFormat="1" applyFont="1" applyBorder="1"/>
    <xf numFmtId="2" fontId="7" fillId="0" borderId="2" xfId="0" applyNumberFormat="1" applyFont="1" applyFill="1" applyBorder="1" applyAlignment="1">
      <alignment horizontal="right" wrapText="1"/>
    </xf>
    <xf numFmtId="164" fontId="7" fillId="0" borderId="2" xfId="0" applyNumberFormat="1" applyFont="1" applyFill="1" applyBorder="1" applyAlignment="1">
      <alignment horizontal="right" wrapText="1"/>
    </xf>
    <xf numFmtId="0" fontId="0" fillId="0" borderId="6" xfId="0" applyFont="1" applyFill="1" applyBorder="1" applyAlignment="1">
      <alignment horizontal="right" wrapText="1"/>
    </xf>
    <xf numFmtId="0" fontId="0" fillId="0" borderId="5" xfId="0" applyFont="1" applyFill="1" applyBorder="1" applyAlignment="1">
      <alignment horizontal="right" wrapText="1"/>
    </xf>
    <xf numFmtId="0" fontId="7" fillId="4" borderId="10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0" fillId="4" borderId="10" xfId="0" applyFont="1" applyFill="1" applyBorder="1" applyAlignment="1">
      <alignment horizontal="right" vertical="center" wrapText="1"/>
    </xf>
    <xf numFmtId="0" fontId="0" fillId="4" borderId="10" xfId="0" applyFont="1" applyFill="1" applyBorder="1" applyAlignment="1">
      <alignment vertical="center" wrapText="1"/>
    </xf>
    <xf numFmtId="0" fontId="0" fillId="4" borderId="18" xfId="0" applyFont="1" applyFill="1" applyBorder="1" applyAlignment="1">
      <alignment horizontal="center" vertical="center" wrapText="1"/>
    </xf>
    <xf numFmtId="0" fontId="0" fillId="4" borderId="1" xfId="0" applyFont="1" applyFill="1" applyBorder="1" applyAlignment="1">
      <alignment vertical="center" wrapText="1"/>
    </xf>
    <xf numFmtId="0" fontId="0" fillId="4" borderId="17" xfId="0" applyFont="1" applyFill="1" applyBorder="1" applyAlignment="1">
      <alignment vertical="center" wrapText="1"/>
    </xf>
    <xf numFmtId="0" fontId="0" fillId="4" borderId="10" xfId="0" applyFont="1" applyFill="1" applyBorder="1" applyAlignment="1">
      <alignment horizontal="center" vertical="center" wrapText="1"/>
    </xf>
    <xf numFmtId="0" fontId="0" fillId="4" borderId="2" xfId="0" applyFont="1" applyFill="1" applyBorder="1" applyAlignment="1">
      <alignment horizontal="right" wrapText="1"/>
    </xf>
    <xf numFmtId="0" fontId="0" fillId="4" borderId="2" xfId="0" applyFont="1" applyFill="1" applyBorder="1" applyAlignment="1">
      <alignment wrapText="1"/>
    </xf>
    <xf numFmtId="0" fontId="0" fillId="4" borderId="3" xfId="0" applyFont="1" applyFill="1" applyBorder="1" applyAlignment="1">
      <alignment horizontal="right" wrapText="1"/>
    </xf>
    <xf numFmtId="0" fontId="0" fillId="4" borderId="1" xfId="0" applyFont="1" applyFill="1" applyBorder="1" applyAlignment="1">
      <alignment wrapText="1"/>
    </xf>
    <xf numFmtId="0" fontId="0" fillId="4" borderId="4" xfId="0" applyFont="1" applyFill="1" applyBorder="1" applyAlignment="1">
      <alignment wrapText="1"/>
    </xf>
    <xf numFmtId="0" fontId="0" fillId="5" borderId="2" xfId="0" applyFont="1" applyFill="1" applyBorder="1" applyAlignment="1">
      <alignment wrapText="1"/>
    </xf>
    <xf numFmtId="0" fontId="0" fillId="5" borderId="1" xfId="0" applyFont="1" applyFill="1" applyBorder="1" applyAlignment="1"/>
    <xf numFmtId="0" fontId="0" fillId="5" borderId="4" xfId="0" applyFont="1" applyFill="1" applyBorder="1" applyAlignment="1">
      <alignment wrapText="1"/>
    </xf>
    <xf numFmtId="0" fontId="0" fillId="5" borderId="10" xfId="0" applyFont="1" applyFill="1" applyBorder="1" applyAlignment="1">
      <alignment horizontal="center" vertical="center" wrapText="1"/>
    </xf>
    <xf numFmtId="0" fontId="0" fillId="5" borderId="10" xfId="0" applyFont="1" applyFill="1" applyBorder="1" applyAlignment="1">
      <alignment vertical="center" wrapText="1"/>
    </xf>
    <xf numFmtId="0" fontId="0" fillId="4" borderId="0" xfId="0" applyFont="1" applyFill="1" applyAlignment="1"/>
    <xf numFmtId="0" fontId="0" fillId="4" borderId="7" xfId="0" applyFont="1" applyFill="1" applyBorder="1" applyAlignment="1">
      <alignment horizontal="right" wrapText="1"/>
    </xf>
    <xf numFmtId="0" fontId="7" fillId="4" borderId="2" xfId="0" applyFont="1" applyFill="1" applyBorder="1" applyAlignment="1">
      <alignment horizontal="left" wrapText="1"/>
    </xf>
    <xf numFmtId="0" fontId="7" fillId="4" borderId="2" xfId="0" applyFont="1" applyFill="1" applyBorder="1" applyAlignment="1">
      <alignment horizontal="right" wrapText="1"/>
    </xf>
    <xf numFmtId="0" fontId="7" fillId="4" borderId="2" xfId="0" applyFont="1" applyFill="1" applyBorder="1" applyAlignment="1">
      <alignment wrapText="1"/>
    </xf>
    <xf numFmtId="0" fontId="7" fillId="4" borderId="10" xfId="0" applyFont="1" applyFill="1" applyBorder="1" applyAlignment="1">
      <alignment vertical="center" wrapText="1"/>
    </xf>
    <xf numFmtId="164" fontId="0" fillId="0" borderId="1" xfId="0" applyNumberFormat="1" applyBorder="1"/>
    <xf numFmtId="2" fontId="7" fillId="4" borderId="2" xfId="0" applyNumberFormat="1" applyFont="1" applyFill="1" applyBorder="1" applyAlignment="1">
      <alignment horizontal="right" wrapText="1"/>
    </xf>
    <xf numFmtId="164" fontId="7" fillId="4" borderId="2" xfId="0" applyNumberFormat="1" applyFont="1" applyFill="1" applyBorder="1" applyAlignment="1">
      <alignment wrapText="1"/>
    </xf>
    <xf numFmtId="0" fontId="44" fillId="0" borderId="1" xfId="0" applyFont="1" applyFill="1" applyBorder="1" applyAlignment="1">
      <alignment wrapText="1"/>
    </xf>
    <xf numFmtId="0" fontId="45" fillId="0" borderId="1" xfId="0" applyFont="1" applyFill="1" applyBorder="1"/>
    <xf numFmtId="0" fontId="45" fillId="0" borderId="1" xfId="0" applyFont="1" applyFill="1" applyBorder="1" applyAlignment="1">
      <alignment wrapText="1"/>
    </xf>
    <xf numFmtId="0" fontId="45" fillId="0" borderId="21" xfId="0" applyFont="1" applyFill="1" applyBorder="1"/>
    <xf numFmtId="0" fontId="45" fillId="0" borderId="0" xfId="0" applyFont="1" applyFill="1" applyBorder="1"/>
    <xf numFmtId="0" fontId="7" fillId="0" borderId="1" xfId="0" applyFont="1" applyFill="1" applyBorder="1" applyAlignment="1">
      <alignment horizontal="center"/>
    </xf>
    <xf numFmtId="0" fontId="44" fillId="0" borderId="1" xfId="0" applyFont="1" applyFill="1" applyBorder="1"/>
    <xf numFmtId="0" fontId="45" fillId="0" borderId="20" xfId="0" applyFont="1" applyFill="1" applyBorder="1"/>
    <xf numFmtId="0" fontId="45" fillId="0" borderId="0" xfId="0" applyFont="1" applyFill="1"/>
    <xf numFmtId="0" fontId="45" fillId="0" borderId="1" xfId="0" quotePrefix="1" applyFont="1" applyFill="1" applyBorder="1" applyAlignment="1">
      <alignment wrapText="1"/>
    </xf>
    <xf numFmtId="0" fontId="45" fillId="0" borderId="20" xfId="0" applyFont="1" applyFill="1" applyBorder="1" applyAlignment="1">
      <alignment horizontal="right"/>
    </xf>
    <xf numFmtId="0" fontId="45" fillId="0" borderId="21" xfId="0" applyFont="1" applyFill="1" applyBorder="1" applyAlignment="1">
      <alignment horizontal="right"/>
    </xf>
    <xf numFmtId="0" fontId="45" fillId="0" borderId="1" xfId="0" applyFont="1" applyFill="1" applyBorder="1" applyAlignment="1">
      <alignment horizontal="right"/>
    </xf>
    <xf numFmtId="0" fontId="45" fillId="0" borderId="19" xfId="0" applyFont="1" applyFill="1" applyBorder="1" applyAlignment="1">
      <alignment horizontal="right"/>
    </xf>
    <xf numFmtId="0" fontId="45" fillId="0" borderId="19" xfId="0" applyFont="1" applyFill="1" applyBorder="1"/>
    <xf numFmtId="0" fontId="45" fillId="0" borderId="9" xfId="0" applyFont="1" applyFill="1" applyBorder="1" applyAlignment="1">
      <alignment wrapText="1"/>
    </xf>
    <xf numFmtId="0" fontId="7" fillId="0" borderId="19" xfId="0" applyFont="1" applyFill="1" applyBorder="1" applyAlignment="1"/>
    <xf numFmtId="0" fontId="7" fillId="0" borderId="20" xfId="0" applyFont="1" applyFill="1" applyBorder="1" applyAlignment="1"/>
    <xf numFmtId="0" fontId="7" fillId="0" borderId="21" xfId="0" applyFont="1" applyFill="1" applyBorder="1" applyAlignment="1"/>
    <xf numFmtId="0" fontId="45" fillId="0" borderId="23" xfId="0" applyFont="1" applyFill="1" applyBorder="1"/>
    <xf numFmtId="0" fontId="45" fillId="0" borderId="23" xfId="0" applyFont="1" applyFill="1" applyBorder="1" applyAlignment="1">
      <alignment wrapText="1"/>
    </xf>
    <xf numFmtId="0" fontId="0" fillId="0" borderId="0" xfId="0"/>
    <xf numFmtId="0" fontId="0" fillId="0" borderId="1" xfId="0" applyBorder="1"/>
    <xf numFmtId="0" fontId="0" fillId="0" borderId="0" xfId="0"/>
    <xf numFmtId="0" fontId="7" fillId="0" borderId="8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left" vertical="center" wrapText="1"/>
    </xf>
    <xf numFmtId="0" fontId="46" fillId="0" borderId="1" xfId="0" applyFont="1" applyBorder="1" applyAlignment="1">
      <alignment horizontal="right" vertical="center" wrapText="1"/>
    </xf>
    <xf numFmtId="2" fontId="0" fillId="0" borderId="1" xfId="0" applyNumberFormat="1" applyFont="1" applyBorder="1" applyAlignment="1">
      <alignment horizontal="right" vertical="center" wrapText="1"/>
    </xf>
    <xf numFmtId="0" fontId="0" fillId="0" borderId="1" xfId="0" applyFont="1" applyBorder="1" applyAlignment="1">
      <alignment horizontal="right" vertical="center" wrapText="1"/>
    </xf>
    <xf numFmtId="0" fontId="0" fillId="0" borderId="10" xfId="0" applyBorder="1" applyAlignment="1">
      <alignment wrapText="1"/>
    </xf>
    <xf numFmtId="2" fontId="0" fillId="0" borderId="10" xfId="0" applyNumberFormat="1" applyFont="1" applyBorder="1" applyAlignment="1">
      <alignment horizontal="right" vertical="center" wrapText="1"/>
    </xf>
    <xf numFmtId="2" fontId="0" fillId="0" borderId="2" xfId="0" applyNumberFormat="1" applyFont="1" applyBorder="1" applyAlignment="1">
      <alignment horizontal="right" vertical="center" wrapText="1"/>
    </xf>
    <xf numFmtId="0" fontId="0" fillId="0" borderId="3" xfId="0" applyBorder="1" applyAlignment="1">
      <alignment wrapText="1"/>
    </xf>
    <xf numFmtId="2" fontId="0" fillId="0" borderId="4" xfId="0" applyNumberFormat="1" applyFont="1" applyBorder="1" applyAlignment="1">
      <alignment horizontal="right" vertical="center" wrapText="1"/>
    </xf>
    <xf numFmtId="0" fontId="0" fillId="0" borderId="2" xfId="0" applyFill="1" applyBorder="1" applyAlignment="1">
      <alignment horizontal="center" wrapText="1"/>
    </xf>
    <xf numFmtId="0" fontId="0" fillId="0" borderId="3" xfId="0" applyFill="1" applyBorder="1" applyAlignment="1">
      <alignment wrapText="1"/>
    </xf>
    <xf numFmtId="2" fontId="3" fillId="0" borderId="1" xfId="6" applyNumberFormat="1" applyFont="1" applyFill="1" applyBorder="1"/>
    <xf numFmtId="0" fontId="0" fillId="0" borderId="2" xfId="0" applyFill="1" applyBorder="1" applyAlignment="1">
      <alignment wrapText="1"/>
    </xf>
    <xf numFmtId="2" fontId="1" fillId="0" borderId="1" xfId="6" applyNumberFormat="1" applyFont="1" applyFill="1" applyBorder="1"/>
    <xf numFmtId="2" fontId="7" fillId="0" borderId="2" xfId="0" applyNumberFormat="1" applyFont="1" applyBorder="1" applyAlignment="1">
      <alignment wrapText="1"/>
    </xf>
    <xf numFmtId="0" fontId="0" fillId="0" borderId="5" xfId="0" applyBorder="1"/>
    <xf numFmtId="0" fontId="0" fillId="0" borderId="0" xfId="0"/>
    <xf numFmtId="1" fontId="7" fillId="0" borderId="1" xfId="0" applyNumberFormat="1" applyFont="1" applyBorder="1"/>
    <xf numFmtId="0" fontId="8" fillId="0" borderId="1" xfId="0" applyFont="1" applyBorder="1" applyAlignment="1">
      <alignment horizontal="center" wrapText="1"/>
    </xf>
    <xf numFmtId="0" fontId="0" fillId="0" borderId="1" xfId="0" applyBorder="1"/>
    <xf numFmtId="0" fontId="2" fillId="0" borderId="1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8" fillId="0" borderId="0" xfId="0" applyFont="1" applyAlignment="1">
      <alignment horizontal="center" wrapText="1"/>
    </xf>
    <xf numFmtId="0" fontId="0" fillId="0" borderId="0" xfId="0"/>
    <xf numFmtId="0" fontId="9" fillId="0" borderId="0" xfId="0" applyFont="1" applyAlignment="1">
      <alignment horizontal="center" wrapText="1"/>
    </xf>
    <xf numFmtId="0" fontId="8" fillId="0" borderId="0" xfId="0" applyFont="1" applyBorder="1" applyAlignment="1">
      <alignment horizontal="center" wrapText="1"/>
    </xf>
    <xf numFmtId="0" fontId="0" fillId="0" borderId="0" xfId="0" applyBorder="1"/>
    <xf numFmtId="0" fontId="9" fillId="0" borderId="0" xfId="0" applyFont="1" applyBorder="1" applyAlignment="1">
      <alignment horizontal="center" wrapText="1"/>
    </xf>
    <xf numFmtId="0" fontId="10" fillId="0" borderId="0" xfId="0" applyFont="1" applyAlignment="1">
      <alignment horizontal="center" wrapText="1"/>
    </xf>
    <xf numFmtId="0" fontId="11" fillId="0" borderId="0" xfId="0" applyFont="1" applyFill="1" applyBorder="1" applyAlignment="1">
      <alignment horizontal="right" wrapText="1"/>
    </xf>
    <xf numFmtId="0" fontId="13" fillId="0" borderId="0" xfId="0" applyFont="1" applyFill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0" xfId="0" applyFont="1"/>
    <xf numFmtId="0" fontId="7" fillId="0" borderId="3" xfId="0" applyFont="1" applyBorder="1" applyAlignment="1">
      <alignment horizontal="center" wrapText="1"/>
    </xf>
    <xf numFmtId="0" fontId="7" fillId="0" borderId="4" xfId="0" applyFont="1" applyBorder="1" applyAlignment="1">
      <alignment horizontal="center"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9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0" fillId="0" borderId="15" xfId="0" applyFont="1" applyBorder="1" applyAlignment="1">
      <alignment horizontal="center"/>
    </xf>
    <xf numFmtId="0" fontId="0" fillId="0" borderId="16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7" fillId="4" borderId="1" xfId="0" applyFont="1" applyFill="1" applyBorder="1" applyAlignment="1">
      <alignment horizontal="center" vertical="center"/>
    </xf>
    <xf numFmtId="0" fontId="38" fillId="2" borderId="19" xfId="0" applyNumberFormat="1" applyFont="1" applyFill="1" applyBorder="1" applyAlignment="1" applyProtection="1">
      <alignment horizontal="center" vertical="center"/>
    </xf>
    <xf numFmtId="0" fontId="38" fillId="2" borderId="20" xfId="0" applyNumberFormat="1" applyFont="1" applyFill="1" applyBorder="1" applyAlignment="1" applyProtection="1">
      <alignment horizontal="center" vertical="center"/>
    </xf>
    <xf numFmtId="0" fontId="38" fillId="2" borderId="21" xfId="0" applyNumberFormat="1" applyFont="1" applyFill="1" applyBorder="1" applyAlignment="1" applyProtection="1">
      <alignment horizontal="center" vertical="center"/>
    </xf>
    <xf numFmtId="0" fontId="33" fillId="0" borderId="19" xfId="0" applyNumberFormat="1" applyFont="1" applyFill="1" applyBorder="1" applyAlignment="1" applyProtection="1">
      <alignment horizontal="center" vertical="center" wrapText="1"/>
    </xf>
    <xf numFmtId="0" fontId="33" fillId="0" borderId="20" xfId="0" applyNumberFormat="1" applyFont="1" applyFill="1" applyBorder="1" applyAlignment="1" applyProtection="1">
      <alignment horizontal="center" vertical="center" wrapText="1"/>
    </xf>
    <xf numFmtId="0" fontId="33" fillId="0" borderId="21" xfId="0" applyNumberFormat="1" applyFont="1" applyFill="1" applyBorder="1" applyAlignment="1" applyProtection="1">
      <alignment horizontal="center" vertical="center" wrapText="1"/>
    </xf>
    <xf numFmtId="0" fontId="33" fillId="0" borderId="19" xfId="0" applyNumberFormat="1" applyFont="1" applyFill="1" applyBorder="1" applyAlignment="1" applyProtection="1">
      <alignment horizontal="center" vertical="center"/>
    </xf>
    <xf numFmtId="0" fontId="33" fillId="0" borderId="21" xfId="0" applyNumberFormat="1" applyFont="1" applyFill="1" applyBorder="1" applyAlignment="1" applyProtection="1">
      <alignment horizontal="center" vertical="center"/>
    </xf>
    <xf numFmtId="0" fontId="33" fillId="0" borderId="20" xfId="0" applyNumberFormat="1" applyFont="1" applyFill="1" applyBorder="1" applyAlignment="1" applyProtection="1">
      <alignment horizontal="center" vertical="center"/>
    </xf>
    <xf numFmtId="0" fontId="36" fillId="0" borderId="9" xfId="0" applyNumberFormat="1" applyFont="1" applyFill="1" applyBorder="1" applyAlignment="1" applyProtection="1">
      <alignment horizontal="center" vertical="center" wrapText="1"/>
    </xf>
    <xf numFmtId="0" fontId="36" fillId="0" borderId="22" xfId="0" applyNumberFormat="1" applyFont="1" applyFill="1" applyBorder="1" applyAlignment="1" applyProtection="1">
      <alignment horizontal="center" vertical="center" wrapText="1"/>
    </xf>
    <xf numFmtId="0" fontId="36" fillId="0" borderId="23" xfId="0" applyNumberFormat="1" applyFont="1" applyFill="1" applyBorder="1" applyAlignment="1" applyProtection="1">
      <alignment horizontal="center" vertical="center" wrapText="1"/>
    </xf>
    <xf numFmtId="0" fontId="36" fillId="0" borderId="19" xfId="0" applyNumberFormat="1" applyFont="1" applyFill="1" applyBorder="1" applyAlignment="1" applyProtection="1">
      <alignment horizontal="center" vertical="center" wrapText="1"/>
    </xf>
    <xf numFmtId="0" fontId="36" fillId="0" borderId="20" xfId="0" applyNumberFormat="1" applyFont="1" applyFill="1" applyBorder="1" applyAlignment="1" applyProtection="1">
      <alignment horizontal="center" vertical="center" wrapText="1"/>
    </xf>
    <xf numFmtId="0" fontId="36" fillId="0" borderId="21" xfId="0" applyNumberFormat="1" applyFont="1" applyFill="1" applyBorder="1" applyAlignment="1" applyProtection="1">
      <alignment horizontal="center" vertical="center" wrapText="1"/>
    </xf>
    <xf numFmtId="0" fontId="36" fillId="0" borderId="19" xfId="0" applyNumberFormat="1" applyFont="1" applyFill="1" applyBorder="1" applyAlignment="1" applyProtection="1">
      <alignment horizontal="center" vertical="center"/>
    </xf>
    <xf numFmtId="0" fontId="36" fillId="0" borderId="20" xfId="0" applyNumberFormat="1" applyFont="1" applyFill="1" applyBorder="1" applyAlignment="1" applyProtection="1">
      <alignment horizontal="center" vertical="center"/>
    </xf>
    <xf numFmtId="0" fontId="36" fillId="0" borderId="21" xfId="0" applyNumberFormat="1" applyFont="1" applyFill="1" applyBorder="1" applyAlignment="1" applyProtection="1">
      <alignment horizontal="center" vertical="center"/>
    </xf>
    <xf numFmtId="0" fontId="8" fillId="0" borderId="0" xfId="0" applyFont="1" applyFill="1" applyAlignment="1">
      <alignment horizontal="center" wrapText="1"/>
    </xf>
    <xf numFmtId="0" fontId="9" fillId="0" borderId="11" xfId="0" applyFont="1" applyFill="1" applyBorder="1" applyAlignment="1">
      <alignment horizontal="center" wrapText="1"/>
    </xf>
    <xf numFmtId="0" fontId="0" fillId="0" borderId="0" xfId="0" applyFill="1"/>
    <xf numFmtId="0" fontId="9" fillId="0" borderId="0" xfId="0" applyFont="1" applyFill="1" applyAlignment="1">
      <alignment horizontal="center" wrapText="1"/>
    </xf>
    <xf numFmtId="0" fontId="40" fillId="0" borderId="25" xfId="0" applyFont="1" applyFill="1" applyBorder="1" applyAlignment="1">
      <alignment horizontal="center" wrapText="1"/>
    </xf>
    <xf numFmtId="0" fontId="40" fillId="0" borderId="26" xfId="0" applyFont="1" applyFill="1" applyBorder="1" applyAlignment="1">
      <alignment horizontal="center" wrapText="1"/>
    </xf>
    <xf numFmtId="0" fontId="40" fillId="0" borderId="27" xfId="0" applyFont="1" applyFill="1" applyBorder="1" applyAlignment="1">
      <alignment horizontal="center" wrapText="1"/>
    </xf>
    <xf numFmtId="0" fontId="40" fillId="0" borderId="28" xfId="0" applyFont="1" applyFill="1" applyBorder="1" applyAlignment="1">
      <alignment horizontal="center" wrapText="1"/>
    </xf>
    <xf numFmtId="0" fontId="40" fillId="0" borderId="29" xfId="0" applyFont="1" applyFill="1" applyBorder="1" applyAlignment="1">
      <alignment horizontal="center" wrapText="1"/>
    </xf>
    <xf numFmtId="0" fontId="40" fillId="0" borderId="30" xfId="0" applyFont="1" applyFill="1" applyBorder="1" applyAlignment="1">
      <alignment horizontal="center" wrapText="1"/>
    </xf>
    <xf numFmtId="0" fontId="41" fillId="0" borderId="31" xfId="0" applyFont="1" applyFill="1" applyBorder="1" applyAlignment="1">
      <alignment horizontal="center" wrapText="1"/>
    </xf>
    <xf numFmtId="0" fontId="41" fillId="0" borderId="32" xfId="0" applyFont="1" applyFill="1" applyBorder="1" applyAlignment="1">
      <alignment horizontal="center" wrapText="1"/>
    </xf>
    <xf numFmtId="0" fontId="41" fillId="0" borderId="33" xfId="0" applyFont="1" applyFill="1" applyBorder="1" applyAlignment="1">
      <alignment horizontal="center" wrapText="1"/>
    </xf>
    <xf numFmtId="0" fontId="40" fillId="0" borderId="43" xfId="0" applyFont="1" applyBorder="1" applyAlignment="1">
      <alignment horizontal="center" wrapText="1"/>
    </xf>
    <xf numFmtId="0" fontId="40" fillId="0" borderId="44" xfId="0" applyFont="1" applyBorder="1" applyAlignment="1">
      <alignment horizontal="center" wrapText="1"/>
    </xf>
    <xf numFmtId="0" fontId="40" fillId="0" borderId="45" xfId="0" applyFont="1" applyBorder="1" applyAlignment="1">
      <alignment horizontal="center" wrapText="1"/>
    </xf>
    <xf numFmtId="0" fontId="40" fillId="0" borderId="46" xfId="0" applyFont="1" applyBorder="1" applyAlignment="1">
      <alignment horizontal="center" wrapText="1"/>
    </xf>
    <xf numFmtId="0" fontId="40" fillId="0" borderId="0" xfId="0" applyFont="1" applyBorder="1" applyAlignment="1">
      <alignment horizontal="center" wrapText="1"/>
    </xf>
    <xf numFmtId="0" fontId="40" fillId="0" borderId="47" xfId="0" applyFont="1" applyBorder="1" applyAlignment="1">
      <alignment horizontal="center" wrapText="1"/>
    </xf>
    <xf numFmtId="0" fontId="18" fillId="0" borderId="48" xfId="0" applyFont="1" applyBorder="1" applyAlignment="1">
      <alignment horizontal="center" wrapText="1"/>
    </xf>
    <xf numFmtId="0" fontId="18" fillId="0" borderId="49" xfId="0" applyFont="1" applyBorder="1" applyAlignment="1">
      <alignment horizontal="center" wrapText="1"/>
    </xf>
    <xf numFmtId="0" fontId="18" fillId="0" borderId="50" xfId="0" applyFont="1" applyBorder="1" applyAlignment="1">
      <alignment horizontal="center" wrapText="1"/>
    </xf>
    <xf numFmtId="0" fontId="9" fillId="4" borderId="1" xfId="0" applyFont="1" applyFill="1" applyBorder="1" applyAlignment="1">
      <alignment horizontal="center" wrapText="1"/>
    </xf>
    <xf numFmtId="0" fontId="0" fillId="4" borderId="1" xfId="0" applyFill="1" applyBorder="1"/>
    <xf numFmtId="0" fontId="8" fillId="0" borderId="1" xfId="0" applyFont="1" applyFill="1" applyBorder="1" applyAlignment="1">
      <alignment horizontal="center" wrapText="1"/>
    </xf>
    <xf numFmtId="0" fontId="0" fillId="0" borderId="1" xfId="0" applyFill="1" applyBorder="1"/>
    <xf numFmtId="0" fontId="9" fillId="0" borderId="1" xfId="0" applyFont="1" applyFill="1" applyBorder="1" applyAlignment="1">
      <alignment horizontal="center" wrapText="1"/>
    </xf>
    <xf numFmtId="0" fontId="8" fillId="4" borderId="1" xfId="0" applyFont="1" applyFill="1" applyBorder="1" applyAlignment="1">
      <alignment horizontal="center" wrapText="1"/>
    </xf>
    <xf numFmtId="0" fontId="44" fillId="0" borderId="0" xfId="0" applyFont="1" applyFill="1" applyAlignment="1">
      <alignment horizontal="center" wrapText="1"/>
    </xf>
    <xf numFmtId="0" fontId="44" fillId="0" borderId="52" xfId="0" applyFont="1" applyFill="1" applyBorder="1" applyAlignment="1">
      <alignment horizontal="center" wrapText="1"/>
    </xf>
    <xf numFmtId="0" fontId="44" fillId="0" borderId="19" xfId="0" applyFont="1" applyFill="1" applyBorder="1" applyAlignment="1">
      <alignment horizontal="center" wrapText="1"/>
    </xf>
    <xf numFmtId="0" fontId="44" fillId="0" borderId="20" xfId="0" applyFont="1" applyFill="1" applyBorder="1" applyAlignment="1">
      <alignment horizontal="center" wrapText="1"/>
    </xf>
    <xf numFmtId="0" fontId="44" fillId="0" borderId="21" xfId="0" applyFont="1" applyFill="1" applyBorder="1" applyAlignment="1">
      <alignment horizontal="center" wrapText="1"/>
    </xf>
    <xf numFmtId="0" fontId="7" fillId="0" borderId="19" xfId="0" applyFont="1" applyFill="1" applyBorder="1" applyAlignment="1">
      <alignment horizontal="center" wrapText="1"/>
    </xf>
    <xf numFmtId="0" fontId="7" fillId="0" borderId="20" xfId="0" applyFont="1" applyFill="1" applyBorder="1" applyAlignment="1">
      <alignment horizontal="center" wrapText="1"/>
    </xf>
    <xf numFmtId="0" fontId="7" fillId="0" borderId="21" xfId="0" applyFont="1" applyFill="1" applyBorder="1" applyAlignment="1">
      <alignment horizontal="center" wrapText="1"/>
    </xf>
    <xf numFmtId="0" fontId="36" fillId="0" borderId="53" xfId="0" applyNumberFormat="1" applyFont="1" applyFill="1" applyBorder="1" applyAlignment="1" applyProtection="1">
      <alignment horizontal="center" vertical="center" wrapText="1"/>
    </xf>
  </cellXfs>
  <cellStyles count="7">
    <cellStyle name="Excel Built-in Normal 1" xfId="6"/>
    <cellStyle name="Excel Built-in Normal 1 1" xfId="1"/>
    <cellStyle name="Excel Built-in Normal 2" xfId="3"/>
    <cellStyle name="Normal" xfId="0" builtinId="0"/>
    <cellStyle name="Normal 2" xfId="2"/>
    <cellStyle name="Normal 3" xfId="4"/>
    <cellStyle name="Normal 4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46"/>
  <sheetViews>
    <sheetView topLeftCell="A34" workbookViewId="0">
      <selection activeCell="O8" sqref="O8"/>
    </sheetView>
  </sheetViews>
  <sheetFormatPr defaultColWidth="9.7109375" defaultRowHeight="15" x14ac:dyDescent="0.25"/>
  <cols>
    <col min="1" max="1" width="12.85546875" customWidth="1"/>
  </cols>
  <sheetData>
    <row r="2" spans="1:24" x14ac:dyDescent="0.25">
      <c r="A2" s="350" t="s">
        <v>22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</row>
    <row r="3" spans="1:24" s="10" customFormat="1" ht="45" x14ac:dyDescent="0.25">
      <c r="A3" s="9" t="s">
        <v>23</v>
      </c>
      <c r="B3" s="9" t="s">
        <v>24</v>
      </c>
      <c r="C3" s="9" t="s">
        <v>2</v>
      </c>
      <c r="D3" s="9" t="s">
        <v>3</v>
      </c>
      <c r="E3" s="9" t="s">
        <v>4</v>
      </c>
      <c r="F3" s="9" t="s">
        <v>25</v>
      </c>
      <c r="G3" s="9" t="s">
        <v>26</v>
      </c>
      <c r="H3" s="9" t="s">
        <v>27</v>
      </c>
      <c r="I3" s="9" t="s">
        <v>28</v>
      </c>
      <c r="J3" s="9" t="s">
        <v>29</v>
      </c>
      <c r="K3" s="9" t="s">
        <v>30</v>
      </c>
      <c r="L3"/>
      <c r="M3"/>
      <c r="N3"/>
      <c r="O3"/>
      <c r="P3"/>
      <c r="Q3"/>
      <c r="R3"/>
      <c r="S3"/>
      <c r="T3"/>
      <c r="U3"/>
      <c r="V3"/>
      <c r="W3"/>
      <c r="X3"/>
    </row>
    <row r="4" spans="1:24" x14ac:dyDescent="0.25">
      <c r="A4" s="11">
        <v>1</v>
      </c>
      <c r="B4" s="12" t="s">
        <v>31</v>
      </c>
      <c r="C4" s="12">
        <v>1</v>
      </c>
      <c r="D4" s="12">
        <v>0</v>
      </c>
      <c r="E4" s="12">
        <v>1</v>
      </c>
      <c r="F4" s="12">
        <v>2</v>
      </c>
      <c r="G4" s="12">
        <v>1</v>
      </c>
      <c r="H4" s="12">
        <v>0</v>
      </c>
      <c r="I4" s="12">
        <v>0</v>
      </c>
      <c r="J4" s="12">
        <v>0</v>
      </c>
      <c r="K4" s="12">
        <v>0</v>
      </c>
    </row>
    <row r="5" spans="1:24" x14ac:dyDescent="0.25">
      <c r="A5" s="11">
        <v>2</v>
      </c>
      <c r="B5" s="12" t="s">
        <v>32</v>
      </c>
      <c r="C5" s="12">
        <v>0</v>
      </c>
      <c r="D5" s="12">
        <v>0</v>
      </c>
      <c r="E5" s="12">
        <v>1</v>
      </c>
      <c r="F5" s="12">
        <v>1</v>
      </c>
      <c r="G5" s="12">
        <v>0</v>
      </c>
      <c r="H5" s="12">
        <v>0</v>
      </c>
      <c r="I5" s="12">
        <v>0</v>
      </c>
      <c r="J5" s="12">
        <v>1</v>
      </c>
      <c r="K5" s="12">
        <v>1</v>
      </c>
    </row>
    <row r="6" spans="1:24" x14ac:dyDescent="0.25">
      <c r="A6" s="11">
        <v>3</v>
      </c>
      <c r="B6" s="12" t="s">
        <v>33</v>
      </c>
      <c r="C6" s="12">
        <v>1</v>
      </c>
      <c r="D6" s="12">
        <v>1</v>
      </c>
      <c r="E6" s="12">
        <v>3</v>
      </c>
      <c r="F6" s="12">
        <v>5</v>
      </c>
      <c r="G6" s="12">
        <v>8</v>
      </c>
      <c r="H6" s="12">
        <v>3</v>
      </c>
      <c r="I6" s="12">
        <v>1</v>
      </c>
      <c r="J6" s="12">
        <v>5</v>
      </c>
      <c r="K6" s="12">
        <v>9</v>
      </c>
    </row>
    <row r="7" spans="1:24" x14ac:dyDescent="0.25">
      <c r="A7" s="11">
        <v>4</v>
      </c>
      <c r="B7" s="12" t="s">
        <v>34</v>
      </c>
      <c r="C7" s="12">
        <v>0</v>
      </c>
      <c r="D7" s="12">
        <v>2</v>
      </c>
      <c r="E7" s="12">
        <v>2</v>
      </c>
      <c r="F7" s="12">
        <v>4</v>
      </c>
      <c r="G7" s="12">
        <v>0</v>
      </c>
      <c r="H7" s="12">
        <v>0</v>
      </c>
      <c r="I7" s="12">
        <v>1</v>
      </c>
      <c r="J7" s="12">
        <v>1</v>
      </c>
      <c r="K7" s="12">
        <v>2</v>
      </c>
    </row>
    <row r="8" spans="1:24" x14ac:dyDescent="0.25">
      <c r="A8" s="11">
        <v>5</v>
      </c>
      <c r="B8" s="12" t="s">
        <v>35</v>
      </c>
      <c r="C8" s="12">
        <v>0</v>
      </c>
      <c r="D8" s="12">
        <v>0</v>
      </c>
      <c r="E8" s="12">
        <v>1</v>
      </c>
      <c r="F8" s="12">
        <v>1</v>
      </c>
      <c r="G8" s="12">
        <v>0</v>
      </c>
      <c r="H8" s="12">
        <v>0</v>
      </c>
      <c r="I8" s="12">
        <v>0</v>
      </c>
      <c r="J8" s="12">
        <v>1</v>
      </c>
      <c r="K8" s="12">
        <v>1</v>
      </c>
    </row>
    <row r="9" spans="1:24" x14ac:dyDescent="0.25">
      <c r="A9" s="11">
        <v>6</v>
      </c>
      <c r="B9" s="12" t="s">
        <v>36</v>
      </c>
      <c r="C9" s="12">
        <v>3</v>
      </c>
      <c r="D9" s="12">
        <v>3</v>
      </c>
      <c r="E9" s="12">
        <v>4</v>
      </c>
      <c r="F9" s="12">
        <v>10</v>
      </c>
      <c r="G9" s="12">
        <v>2</v>
      </c>
      <c r="H9" s="12">
        <v>3</v>
      </c>
      <c r="I9" s="12">
        <v>3</v>
      </c>
      <c r="J9" s="12">
        <v>4</v>
      </c>
      <c r="K9" s="12">
        <v>10</v>
      </c>
    </row>
    <row r="10" spans="1:24" x14ac:dyDescent="0.25">
      <c r="A10" s="11">
        <v>7</v>
      </c>
      <c r="B10" s="12" t="s">
        <v>37</v>
      </c>
      <c r="C10" s="12">
        <v>0</v>
      </c>
      <c r="D10" s="12">
        <v>4</v>
      </c>
      <c r="E10" s="12">
        <v>4</v>
      </c>
      <c r="F10" s="12">
        <v>8</v>
      </c>
      <c r="G10" s="12">
        <v>6</v>
      </c>
      <c r="H10" s="12">
        <v>0</v>
      </c>
      <c r="I10" s="12">
        <v>2</v>
      </c>
      <c r="J10" s="12">
        <v>5</v>
      </c>
      <c r="K10" s="12">
        <v>7</v>
      </c>
    </row>
    <row r="11" spans="1:24" x14ac:dyDescent="0.25">
      <c r="A11" s="11">
        <v>8</v>
      </c>
      <c r="B11" s="12" t="s">
        <v>38</v>
      </c>
      <c r="C11" s="12">
        <v>0</v>
      </c>
      <c r="D11" s="12">
        <v>0</v>
      </c>
      <c r="E11" s="12">
        <v>1</v>
      </c>
      <c r="F11" s="12">
        <v>1</v>
      </c>
      <c r="G11" s="12">
        <v>0</v>
      </c>
      <c r="H11" s="12">
        <v>0</v>
      </c>
      <c r="I11" s="12">
        <v>0</v>
      </c>
      <c r="J11" s="12">
        <v>1</v>
      </c>
      <c r="K11" s="12">
        <v>1</v>
      </c>
    </row>
    <row r="12" spans="1:24" x14ac:dyDescent="0.25">
      <c r="A12" s="11">
        <v>9</v>
      </c>
      <c r="B12" s="12" t="s">
        <v>39</v>
      </c>
      <c r="C12" s="12">
        <v>0</v>
      </c>
      <c r="D12" s="12">
        <v>1</v>
      </c>
      <c r="E12" s="12">
        <v>1</v>
      </c>
      <c r="F12" s="12">
        <v>2</v>
      </c>
      <c r="G12" s="12">
        <v>0</v>
      </c>
      <c r="H12" s="12">
        <v>0</v>
      </c>
      <c r="I12" s="12">
        <v>2</v>
      </c>
      <c r="J12" s="12">
        <v>2</v>
      </c>
      <c r="K12" s="12">
        <v>4</v>
      </c>
    </row>
    <row r="13" spans="1:24" x14ac:dyDescent="0.25">
      <c r="A13" s="11">
        <v>10</v>
      </c>
      <c r="B13" s="12" t="s">
        <v>40</v>
      </c>
      <c r="C13" s="12">
        <v>1</v>
      </c>
      <c r="D13" s="12">
        <v>0</v>
      </c>
      <c r="E13" s="12">
        <v>2</v>
      </c>
      <c r="F13" s="12">
        <v>3</v>
      </c>
      <c r="G13" s="12">
        <v>0</v>
      </c>
      <c r="H13" s="12">
        <v>1</v>
      </c>
      <c r="I13" s="12">
        <v>0</v>
      </c>
      <c r="J13" s="12">
        <v>2</v>
      </c>
      <c r="K13" s="12">
        <v>3</v>
      </c>
    </row>
    <row r="14" spans="1:24" x14ac:dyDescent="0.25">
      <c r="A14" s="11">
        <v>11</v>
      </c>
      <c r="B14" s="12" t="s">
        <v>41</v>
      </c>
      <c r="C14" s="12">
        <v>0</v>
      </c>
      <c r="D14" s="12">
        <v>1</v>
      </c>
      <c r="E14" s="12">
        <v>2</v>
      </c>
      <c r="F14" s="12">
        <v>3</v>
      </c>
      <c r="G14" s="12">
        <v>1</v>
      </c>
      <c r="H14" s="12">
        <v>0</v>
      </c>
      <c r="I14" s="12">
        <v>1</v>
      </c>
      <c r="J14" s="12">
        <v>0</v>
      </c>
      <c r="K14" s="12">
        <v>1</v>
      </c>
    </row>
    <row r="15" spans="1:24" x14ac:dyDescent="0.25">
      <c r="A15" s="11">
        <v>12</v>
      </c>
      <c r="B15" s="12" t="s">
        <v>42</v>
      </c>
      <c r="C15" s="12">
        <v>0</v>
      </c>
      <c r="D15" s="12">
        <v>0</v>
      </c>
      <c r="E15" s="12">
        <v>1</v>
      </c>
      <c r="F15" s="12">
        <v>1</v>
      </c>
      <c r="G15" s="12">
        <v>0</v>
      </c>
      <c r="H15" s="12">
        <v>0</v>
      </c>
      <c r="I15" s="12">
        <v>0</v>
      </c>
      <c r="J15" s="12">
        <v>1</v>
      </c>
      <c r="K15" s="12">
        <v>1</v>
      </c>
    </row>
    <row r="16" spans="1:24" x14ac:dyDescent="0.25">
      <c r="A16" s="11">
        <v>13</v>
      </c>
      <c r="B16" s="12" t="s">
        <v>43</v>
      </c>
      <c r="C16" s="12">
        <v>6</v>
      </c>
      <c r="D16" s="12">
        <v>3</v>
      </c>
      <c r="E16" s="12">
        <v>4</v>
      </c>
      <c r="F16" s="12">
        <v>13</v>
      </c>
      <c r="G16" s="12">
        <v>7</v>
      </c>
      <c r="H16" s="12">
        <v>5</v>
      </c>
      <c r="I16" s="12">
        <v>3</v>
      </c>
      <c r="J16" s="12">
        <v>4</v>
      </c>
      <c r="K16" s="12">
        <v>12</v>
      </c>
    </row>
    <row r="17" spans="1:11" x14ac:dyDescent="0.25">
      <c r="A17" s="11">
        <v>14</v>
      </c>
      <c r="B17" s="12" t="s">
        <v>44</v>
      </c>
      <c r="C17" s="12">
        <v>0</v>
      </c>
      <c r="D17" s="12">
        <v>0</v>
      </c>
      <c r="E17" s="12">
        <v>1</v>
      </c>
      <c r="F17" s="12">
        <v>1</v>
      </c>
      <c r="G17" s="12">
        <v>0</v>
      </c>
      <c r="H17" s="12">
        <v>0</v>
      </c>
      <c r="I17" s="12">
        <v>0</v>
      </c>
      <c r="J17" s="12">
        <v>1</v>
      </c>
      <c r="K17" s="12">
        <v>1</v>
      </c>
    </row>
    <row r="18" spans="1:11" x14ac:dyDescent="0.25">
      <c r="A18" s="11">
        <v>15</v>
      </c>
      <c r="B18" s="12" t="s">
        <v>45</v>
      </c>
      <c r="C18" s="12">
        <v>72</v>
      </c>
      <c r="D18" s="12">
        <v>15</v>
      </c>
      <c r="E18" s="12">
        <v>16</v>
      </c>
      <c r="F18" s="12">
        <v>103</v>
      </c>
      <c r="G18" s="12">
        <v>175</v>
      </c>
      <c r="H18" s="12">
        <v>72</v>
      </c>
      <c r="I18" s="12">
        <v>41</v>
      </c>
      <c r="J18" s="12">
        <v>145</v>
      </c>
      <c r="K18" s="12">
        <v>258</v>
      </c>
    </row>
    <row r="19" spans="1:11" x14ac:dyDescent="0.25">
      <c r="A19" s="11">
        <v>16</v>
      </c>
      <c r="B19" s="12" t="s">
        <v>46</v>
      </c>
      <c r="C19" s="12">
        <v>2</v>
      </c>
      <c r="D19" s="12">
        <v>1</v>
      </c>
      <c r="E19" s="12">
        <v>2</v>
      </c>
      <c r="F19" s="12">
        <v>5</v>
      </c>
      <c r="G19" s="12">
        <v>2</v>
      </c>
      <c r="H19" s="12">
        <v>2</v>
      </c>
      <c r="I19" s="12">
        <v>1</v>
      </c>
      <c r="J19" s="12">
        <v>3</v>
      </c>
      <c r="K19" s="12">
        <v>6</v>
      </c>
    </row>
    <row r="20" spans="1:11" x14ac:dyDescent="0.25">
      <c r="A20" s="11">
        <v>17</v>
      </c>
      <c r="B20" s="12" t="s">
        <v>47</v>
      </c>
      <c r="C20" s="12">
        <v>8</v>
      </c>
      <c r="D20" s="12">
        <v>4</v>
      </c>
      <c r="E20" s="12">
        <v>3</v>
      </c>
      <c r="F20" s="12">
        <v>15</v>
      </c>
      <c r="G20" s="12">
        <v>2</v>
      </c>
      <c r="H20" s="12">
        <v>2</v>
      </c>
      <c r="I20" s="12">
        <v>3</v>
      </c>
      <c r="J20" s="12">
        <v>4</v>
      </c>
      <c r="K20" s="12">
        <v>9</v>
      </c>
    </row>
    <row r="21" spans="1:11" x14ac:dyDescent="0.25">
      <c r="A21" s="11">
        <v>18</v>
      </c>
      <c r="B21" s="12" t="s">
        <v>48</v>
      </c>
      <c r="C21" s="12">
        <v>3</v>
      </c>
      <c r="D21" s="12">
        <v>3</v>
      </c>
      <c r="E21" s="12">
        <v>2</v>
      </c>
      <c r="F21" s="12">
        <v>8</v>
      </c>
      <c r="G21" s="12">
        <v>3</v>
      </c>
      <c r="H21" s="12">
        <v>0</v>
      </c>
      <c r="I21" s="12">
        <v>1</v>
      </c>
      <c r="J21" s="12">
        <v>1</v>
      </c>
      <c r="K21" s="12">
        <v>2</v>
      </c>
    </row>
    <row r="22" spans="1:11" x14ac:dyDescent="0.25">
      <c r="A22" s="11">
        <v>19</v>
      </c>
      <c r="B22" s="12" t="s">
        <v>49</v>
      </c>
      <c r="C22" s="12">
        <v>2</v>
      </c>
      <c r="D22" s="12">
        <v>2</v>
      </c>
      <c r="E22" s="12">
        <v>1</v>
      </c>
      <c r="F22" s="12">
        <v>5</v>
      </c>
      <c r="G22" s="12">
        <v>4</v>
      </c>
      <c r="H22" s="12">
        <v>2</v>
      </c>
      <c r="I22" s="12">
        <v>2</v>
      </c>
      <c r="J22" s="12">
        <v>1</v>
      </c>
      <c r="K22" s="12">
        <v>5</v>
      </c>
    </row>
    <row r="23" spans="1:11" x14ac:dyDescent="0.25">
      <c r="A23" s="11">
        <v>20</v>
      </c>
      <c r="B23" s="12" t="s">
        <v>50</v>
      </c>
      <c r="C23" s="12">
        <v>0</v>
      </c>
      <c r="D23" s="12">
        <v>1</v>
      </c>
      <c r="E23" s="12">
        <v>3</v>
      </c>
      <c r="F23" s="12">
        <v>4</v>
      </c>
      <c r="G23" s="12">
        <v>1</v>
      </c>
      <c r="H23" s="12">
        <v>0</v>
      </c>
      <c r="I23" s="12">
        <v>1</v>
      </c>
      <c r="J23" s="12">
        <v>4</v>
      </c>
      <c r="K23" s="12">
        <v>5</v>
      </c>
    </row>
    <row r="24" spans="1:11" x14ac:dyDescent="0.25">
      <c r="A24" s="11">
        <v>21</v>
      </c>
      <c r="B24" s="12" t="s">
        <v>51</v>
      </c>
      <c r="C24" s="12">
        <v>0</v>
      </c>
      <c r="D24" s="12">
        <v>1</v>
      </c>
      <c r="E24" s="12">
        <v>2</v>
      </c>
      <c r="F24" s="12">
        <v>3</v>
      </c>
      <c r="G24" s="12">
        <v>2</v>
      </c>
      <c r="H24" s="12">
        <v>1</v>
      </c>
      <c r="I24" s="12">
        <v>2</v>
      </c>
      <c r="J24" s="12">
        <v>2</v>
      </c>
      <c r="K24" s="12">
        <v>5</v>
      </c>
    </row>
    <row r="25" spans="1:11" ht="15" customHeight="1" x14ac:dyDescent="0.25">
      <c r="A25" s="13" t="s">
        <v>52</v>
      </c>
      <c r="B25" s="14"/>
      <c r="C25" s="14">
        <f t="shared" ref="C25:K25" si="0">SUM(C4:C24)</f>
        <v>99</v>
      </c>
      <c r="D25" s="14">
        <f t="shared" si="0"/>
        <v>42</v>
      </c>
      <c r="E25" s="14">
        <f t="shared" si="0"/>
        <v>57</v>
      </c>
      <c r="F25" s="14">
        <f t="shared" si="0"/>
        <v>198</v>
      </c>
      <c r="G25" s="14">
        <f t="shared" si="0"/>
        <v>214</v>
      </c>
      <c r="H25" s="14">
        <f t="shared" si="0"/>
        <v>91</v>
      </c>
      <c r="I25" s="14">
        <f t="shared" si="0"/>
        <v>64</v>
      </c>
      <c r="J25" s="14">
        <f t="shared" si="0"/>
        <v>188</v>
      </c>
      <c r="K25" s="14">
        <f t="shared" si="0"/>
        <v>343</v>
      </c>
    </row>
    <row r="26" spans="1:11" x14ac:dyDescent="0.25">
      <c r="A26" s="11">
        <v>1</v>
      </c>
      <c r="B26" s="12" t="s">
        <v>53</v>
      </c>
      <c r="C26" s="12">
        <v>6</v>
      </c>
      <c r="D26" s="12">
        <v>8</v>
      </c>
      <c r="E26" s="12">
        <v>4</v>
      </c>
      <c r="F26" s="12">
        <v>18</v>
      </c>
      <c r="G26" s="12">
        <v>4</v>
      </c>
      <c r="H26" s="12">
        <v>7</v>
      </c>
      <c r="I26" s="12">
        <v>8</v>
      </c>
      <c r="J26" s="12">
        <v>12</v>
      </c>
      <c r="K26" s="12">
        <v>27</v>
      </c>
    </row>
    <row r="27" spans="1:11" x14ac:dyDescent="0.25">
      <c r="A27" s="11">
        <v>2</v>
      </c>
      <c r="B27" s="12" t="s">
        <v>54</v>
      </c>
      <c r="C27" s="12">
        <v>0</v>
      </c>
      <c r="D27" s="12">
        <v>0</v>
      </c>
      <c r="E27" s="12">
        <v>2</v>
      </c>
      <c r="F27" s="12">
        <v>2</v>
      </c>
      <c r="G27" s="12">
        <v>0</v>
      </c>
      <c r="H27" s="12">
        <v>0</v>
      </c>
      <c r="I27" s="12">
        <v>0</v>
      </c>
      <c r="J27" s="12">
        <v>1</v>
      </c>
      <c r="K27" s="12">
        <v>1</v>
      </c>
    </row>
    <row r="28" spans="1:11" x14ac:dyDescent="0.25">
      <c r="A28" s="11">
        <v>3</v>
      </c>
      <c r="B28" s="12" t="s">
        <v>55</v>
      </c>
      <c r="C28" s="12">
        <v>4</v>
      </c>
      <c r="D28" s="12">
        <v>3</v>
      </c>
      <c r="E28" s="12">
        <v>3</v>
      </c>
      <c r="F28" s="12">
        <v>10</v>
      </c>
      <c r="G28" s="12">
        <v>0</v>
      </c>
      <c r="H28" s="12">
        <v>5</v>
      </c>
      <c r="I28" s="12">
        <v>3</v>
      </c>
      <c r="J28" s="12">
        <v>3</v>
      </c>
      <c r="K28" s="12">
        <v>11</v>
      </c>
    </row>
    <row r="29" spans="1:11" x14ac:dyDescent="0.25">
      <c r="A29" s="11">
        <v>4</v>
      </c>
      <c r="B29" s="12" t="s">
        <v>56</v>
      </c>
      <c r="C29" s="12">
        <v>0</v>
      </c>
      <c r="D29" s="12">
        <v>2</v>
      </c>
      <c r="E29" s="12">
        <v>1</v>
      </c>
      <c r="F29" s="12">
        <v>3</v>
      </c>
      <c r="G29" s="12">
        <v>0</v>
      </c>
      <c r="H29" s="12">
        <v>0</v>
      </c>
      <c r="I29" s="12">
        <v>1</v>
      </c>
      <c r="J29" s="12">
        <v>1</v>
      </c>
      <c r="K29" s="12">
        <v>2</v>
      </c>
    </row>
    <row r="30" spans="1:11" x14ac:dyDescent="0.25">
      <c r="A30" s="11">
        <v>5</v>
      </c>
      <c r="B30" s="12" t="s">
        <v>57</v>
      </c>
      <c r="C30" s="12">
        <v>1</v>
      </c>
      <c r="D30" s="12">
        <v>3</v>
      </c>
      <c r="E30" s="12">
        <v>5</v>
      </c>
      <c r="F30" s="12">
        <v>9</v>
      </c>
      <c r="G30" s="12">
        <v>3</v>
      </c>
      <c r="H30" s="12">
        <v>1</v>
      </c>
      <c r="I30" s="12">
        <v>5</v>
      </c>
      <c r="J30" s="12">
        <v>5</v>
      </c>
      <c r="K30" s="12">
        <v>11</v>
      </c>
    </row>
    <row r="31" spans="1:11" x14ac:dyDescent="0.25">
      <c r="A31" s="11">
        <v>6</v>
      </c>
      <c r="B31" s="12" t="s">
        <v>58</v>
      </c>
      <c r="C31" s="12">
        <v>0</v>
      </c>
      <c r="D31" s="12">
        <v>0</v>
      </c>
      <c r="E31" s="12">
        <v>1</v>
      </c>
      <c r="F31" s="12">
        <v>1</v>
      </c>
      <c r="G31" s="12">
        <v>0</v>
      </c>
      <c r="H31" s="12">
        <v>0</v>
      </c>
      <c r="I31" s="12">
        <v>0</v>
      </c>
      <c r="J31" s="12">
        <v>1</v>
      </c>
      <c r="K31" s="12">
        <v>1</v>
      </c>
    </row>
    <row r="32" spans="1:11" x14ac:dyDescent="0.25">
      <c r="A32" s="11">
        <v>7</v>
      </c>
      <c r="B32" s="12" t="s">
        <v>59</v>
      </c>
      <c r="C32" s="12">
        <v>0</v>
      </c>
      <c r="D32" s="12">
        <v>0</v>
      </c>
      <c r="E32" s="12">
        <v>1</v>
      </c>
      <c r="F32" s="12">
        <v>1</v>
      </c>
      <c r="G32" s="12">
        <v>0</v>
      </c>
      <c r="H32" s="12">
        <v>0</v>
      </c>
      <c r="I32" s="12">
        <v>0</v>
      </c>
      <c r="J32" s="12">
        <v>1</v>
      </c>
      <c r="K32" s="12">
        <v>1</v>
      </c>
    </row>
    <row r="33" spans="1:24" x14ac:dyDescent="0.25">
      <c r="A33" s="11">
        <v>8</v>
      </c>
      <c r="B33" s="12" t="s">
        <v>60</v>
      </c>
      <c r="C33" s="12">
        <v>0</v>
      </c>
      <c r="D33" s="12">
        <v>0</v>
      </c>
      <c r="E33" s="12">
        <v>1</v>
      </c>
      <c r="F33" s="12">
        <v>1</v>
      </c>
      <c r="G33" s="12">
        <v>0</v>
      </c>
      <c r="H33" s="12">
        <v>0</v>
      </c>
      <c r="I33" s="12">
        <v>1</v>
      </c>
      <c r="J33" s="12">
        <v>1</v>
      </c>
      <c r="K33" s="12">
        <v>2</v>
      </c>
    </row>
    <row r="34" spans="1:24" x14ac:dyDescent="0.25">
      <c r="A34" s="11">
        <v>9</v>
      </c>
      <c r="B34" s="12" t="s">
        <v>61</v>
      </c>
      <c r="C34" s="12">
        <v>1</v>
      </c>
      <c r="D34" s="12">
        <v>2</v>
      </c>
      <c r="E34" s="12">
        <v>5</v>
      </c>
      <c r="F34" s="12">
        <v>8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</row>
    <row r="35" spans="1:24" x14ac:dyDescent="0.25">
      <c r="A35" s="11">
        <v>10</v>
      </c>
      <c r="B35" s="12" t="s">
        <v>62</v>
      </c>
      <c r="C35" s="12">
        <v>0</v>
      </c>
      <c r="D35" s="12">
        <v>0</v>
      </c>
      <c r="E35" s="12">
        <v>1</v>
      </c>
      <c r="F35" s="12">
        <v>1</v>
      </c>
      <c r="G35" s="12">
        <v>24</v>
      </c>
      <c r="H35" s="12">
        <v>0</v>
      </c>
      <c r="I35" s="12">
        <v>0</v>
      </c>
      <c r="J35" s="12">
        <v>0</v>
      </c>
      <c r="K35" s="12">
        <v>0</v>
      </c>
    </row>
    <row r="36" spans="1:24" s="199" customFormat="1" x14ac:dyDescent="0.25">
      <c r="A36" s="202">
        <v>11</v>
      </c>
      <c r="B36" s="198" t="s">
        <v>84</v>
      </c>
      <c r="C36" s="198">
        <v>2</v>
      </c>
      <c r="D36" s="198">
        <v>4</v>
      </c>
      <c r="E36" s="198">
        <v>0</v>
      </c>
      <c r="F36" s="198">
        <v>6</v>
      </c>
      <c r="G36" s="198">
        <v>0</v>
      </c>
      <c r="H36" s="198">
        <v>0</v>
      </c>
      <c r="I36" s="198">
        <v>0</v>
      </c>
      <c r="J36" s="198">
        <v>0</v>
      </c>
      <c r="K36" s="198">
        <v>0</v>
      </c>
      <c r="L36"/>
      <c r="M36"/>
      <c r="N36"/>
      <c r="O36"/>
      <c r="P36"/>
      <c r="Q36"/>
      <c r="R36"/>
      <c r="S36"/>
      <c r="T36"/>
      <c r="U36"/>
      <c r="V36"/>
      <c r="W36"/>
      <c r="X36"/>
    </row>
    <row r="37" spans="1:24" x14ac:dyDescent="0.25">
      <c r="A37" s="13" t="s">
        <v>63</v>
      </c>
      <c r="B37" s="12"/>
      <c r="C37" s="14">
        <f t="shared" ref="C37:K37" si="1">SUM(C26:C36)</f>
        <v>14</v>
      </c>
      <c r="D37" s="14">
        <f t="shared" si="1"/>
        <v>22</v>
      </c>
      <c r="E37" s="14">
        <f t="shared" si="1"/>
        <v>24</v>
      </c>
      <c r="F37" s="14">
        <f t="shared" si="1"/>
        <v>60</v>
      </c>
      <c r="G37" s="14">
        <f t="shared" si="1"/>
        <v>31</v>
      </c>
      <c r="H37" s="14">
        <f t="shared" si="1"/>
        <v>13</v>
      </c>
      <c r="I37" s="14">
        <f t="shared" si="1"/>
        <v>18</v>
      </c>
      <c r="J37" s="14">
        <f t="shared" si="1"/>
        <v>25</v>
      </c>
      <c r="K37" s="14">
        <f t="shared" si="1"/>
        <v>56</v>
      </c>
    </row>
    <row r="38" spans="1:24" ht="15" customHeight="1" x14ac:dyDescent="0.25">
      <c r="A38" s="11">
        <v>1</v>
      </c>
      <c r="B38" s="12" t="s">
        <v>64</v>
      </c>
      <c r="C38" s="12">
        <v>73</v>
      </c>
      <c r="D38" s="12">
        <v>17</v>
      </c>
      <c r="E38" s="12">
        <v>4</v>
      </c>
      <c r="F38" s="12">
        <v>94</v>
      </c>
      <c r="G38" s="12">
        <v>16</v>
      </c>
      <c r="H38" s="12">
        <v>0</v>
      </c>
      <c r="I38" s="12">
        <v>0</v>
      </c>
      <c r="J38" s="12">
        <v>0</v>
      </c>
      <c r="K38" s="12">
        <v>0</v>
      </c>
    </row>
    <row r="39" spans="1:24" x14ac:dyDescent="0.25">
      <c r="A39" s="13" t="s">
        <v>65</v>
      </c>
      <c r="B39" s="12"/>
      <c r="C39" s="14">
        <v>73</v>
      </c>
      <c r="D39" s="14">
        <v>17</v>
      </c>
      <c r="E39" s="14">
        <v>4</v>
      </c>
      <c r="F39" s="14">
        <v>94</v>
      </c>
      <c r="G39" s="14">
        <v>16</v>
      </c>
      <c r="H39" s="14">
        <v>0</v>
      </c>
      <c r="I39" s="14">
        <v>0</v>
      </c>
      <c r="J39" s="14">
        <v>0</v>
      </c>
      <c r="K39" s="14">
        <v>0</v>
      </c>
    </row>
    <row r="40" spans="1:24" ht="15" customHeight="1" x14ac:dyDescent="0.25">
      <c r="A40" s="11">
        <v>1</v>
      </c>
      <c r="B40" s="12" t="s">
        <v>66</v>
      </c>
      <c r="C40" s="12">
        <v>20</v>
      </c>
      <c r="D40" s="12">
        <v>9</v>
      </c>
      <c r="E40" s="12">
        <v>20</v>
      </c>
      <c r="F40" s="12">
        <v>49</v>
      </c>
      <c r="G40" s="12">
        <v>0</v>
      </c>
      <c r="H40" s="12">
        <v>0</v>
      </c>
      <c r="I40" s="12">
        <v>0</v>
      </c>
      <c r="J40" s="12">
        <v>10</v>
      </c>
      <c r="K40" s="12">
        <v>10</v>
      </c>
    </row>
    <row r="41" spans="1:24" x14ac:dyDescent="0.25">
      <c r="A41" s="11">
        <v>2</v>
      </c>
      <c r="B41" s="12" t="s">
        <v>67</v>
      </c>
      <c r="C41" s="12">
        <v>1</v>
      </c>
      <c r="D41" s="12">
        <v>0</v>
      </c>
      <c r="E41" s="12">
        <v>1</v>
      </c>
      <c r="F41" s="12">
        <v>2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</row>
    <row r="42" spans="1:24" x14ac:dyDescent="0.25">
      <c r="A42" s="11">
        <v>3</v>
      </c>
      <c r="B42" s="12" t="s">
        <v>68</v>
      </c>
      <c r="C42" s="12">
        <v>0</v>
      </c>
      <c r="D42" s="12">
        <v>0</v>
      </c>
      <c r="E42" s="12">
        <v>5</v>
      </c>
      <c r="F42" s="12">
        <v>5</v>
      </c>
      <c r="G42" s="12">
        <v>0</v>
      </c>
      <c r="H42" s="12">
        <v>0</v>
      </c>
      <c r="I42" s="12">
        <v>0</v>
      </c>
      <c r="J42" s="12">
        <v>0</v>
      </c>
      <c r="K42" s="12">
        <v>0</v>
      </c>
    </row>
    <row r="43" spans="1:24" x14ac:dyDescent="0.25">
      <c r="A43" s="11">
        <v>4</v>
      </c>
      <c r="B43" s="12" t="s">
        <v>69</v>
      </c>
      <c r="C43" s="12">
        <v>0</v>
      </c>
      <c r="D43" s="12">
        <v>2</v>
      </c>
      <c r="E43" s="12">
        <v>0</v>
      </c>
      <c r="F43" s="12">
        <v>2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</row>
    <row r="44" spans="1:24" x14ac:dyDescent="0.25">
      <c r="A44" s="13" t="s">
        <v>70</v>
      </c>
      <c r="B44" s="12"/>
      <c r="C44" s="14">
        <f t="shared" ref="C44:K44" si="2">SUM(C40:C43)</f>
        <v>21</v>
      </c>
      <c r="D44" s="14">
        <f t="shared" si="2"/>
        <v>11</v>
      </c>
      <c r="E44" s="14">
        <f t="shared" si="2"/>
        <v>26</v>
      </c>
      <c r="F44" s="14">
        <f t="shared" si="2"/>
        <v>58</v>
      </c>
      <c r="G44" s="14">
        <f t="shared" si="2"/>
        <v>0</v>
      </c>
      <c r="H44" s="14">
        <f t="shared" si="2"/>
        <v>0</v>
      </c>
      <c r="I44" s="14">
        <f t="shared" si="2"/>
        <v>0</v>
      </c>
      <c r="J44" s="14">
        <f t="shared" si="2"/>
        <v>10</v>
      </c>
      <c r="K44" s="14">
        <f t="shared" si="2"/>
        <v>10</v>
      </c>
    </row>
    <row r="45" spans="1:24" ht="15" customHeight="1" x14ac:dyDescent="0.25">
      <c r="A45" s="15" t="s">
        <v>71</v>
      </c>
      <c r="B45" s="12"/>
      <c r="C45" s="14">
        <f>C25+C37+C39+C44</f>
        <v>207</v>
      </c>
      <c r="D45" s="14">
        <f t="shared" ref="D45:K45" si="3">D25+D37+D39+D44</f>
        <v>92</v>
      </c>
      <c r="E45" s="14">
        <f t="shared" si="3"/>
        <v>111</v>
      </c>
      <c r="F45" s="14">
        <f t="shared" si="3"/>
        <v>410</v>
      </c>
      <c r="G45" s="14">
        <f t="shared" si="3"/>
        <v>261</v>
      </c>
      <c r="H45" s="14">
        <f t="shared" si="3"/>
        <v>104</v>
      </c>
      <c r="I45" s="14">
        <f t="shared" si="3"/>
        <v>82</v>
      </c>
      <c r="J45" s="14">
        <f t="shared" si="3"/>
        <v>223</v>
      </c>
      <c r="K45" s="14">
        <f t="shared" si="3"/>
        <v>409</v>
      </c>
    </row>
    <row r="46" spans="1:24" ht="15" customHeight="1" x14ac:dyDescent="0.25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</row>
  </sheetData>
  <mergeCells count="1">
    <mergeCell ref="A2:K2"/>
  </mergeCells>
  <pageMargins left="0.7" right="0.7" top="0.75" bottom="0.75" header="0.3" footer="0.3"/>
  <pageSetup scale="80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2"/>
  <sheetViews>
    <sheetView workbookViewId="0">
      <selection activeCell="E10" sqref="E10"/>
    </sheetView>
  </sheetViews>
  <sheetFormatPr defaultColWidth="10.85546875" defaultRowHeight="15" x14ac:dyDescent="0.25"/>
  <cols>
    <col min="1" max="16384" width="10.85546875" style="16"/>
  </cols>
  <sheetData>
    <row r="1" spans="1:11" ht="15.75" customHeight="1" x14ac:dyDescent="0.25">
      <c r="A1" s="355" t="s">
        <v>115</v>
      </c>
      <c r="B1" s="356"/>
      <c r="C1" s="356"/>
      <c r="D1" s="356"/>
      <c r="E1" s="356"/>
      <c r="F1" s="356"/>
      <c r="G1" s="356"/>
      <c r="H1" s="356"/>
      <c r="I1" s="356"/>
      <c r="J1" s="356"/>
      <c r="K1" s="356"/>
    </row>
    <row r="2" spans="1:11" x14ac:dyDescent="0.25">
      <c r="A2" s="357" t="s">
        <v>73</v>
      </c>
      <c r="B2" s="356"/>
      <c r="C2" s="356"/>
      <c r="D2" s="356"/>
      <c r="E2" s="356"/>
      <c r="F2" s="356"/>
      <c r="G2" s="356"/>
      <c r="H2" s="356"/>
      <c r="I2" s="356"/>
      <c r="J2" s="356"/>
      <c r="K2" s="356"/>
    </row>
    <row r="3" spans="1:11" s="18" customFormat="1" ht="30" x14ac:dyDescent="0.25">
      <c r="A3" s="17" t="s">
        <v>74</v>
      </c>
      <c r="B3" s="17" t="s">
        <v>24</v>
      </c>
      <c r="C3" s="17" t="s">
        <v>75</v>
      </c>
      <c r="D3" s="17" t="s">
        <v>76</v>
      </c>
      <c r="E3" s="17" t="s">
        <v>77</v>
      </c>
      <c r="F3" s="17" t="s">
        <v>78</v>
      </c>
      <c r="G3" s="17" t="s">
        <v>112</v>
      </c>
      <c r="H3" s="17" t="s">
        <v>79</v>
      </c>
      <c r="I3" s="17" t="s">
        <v>80</v>
      </c>
      <c r="J3" s="17" t="s">
        <v>81</v>
      </c>
      <c r="K3" s="17" t="s">
        <v>82</v>
      </c>
    </row>
    <row r="4" spans="1:11" x14ac:dyDescent="0.25">
      <c r="A4" s="21">
        <v>1</v>
      </c>
      <c r="B4" s="21" t="s">
        <v>31</v>
      </c>
      <c r="C4" s="21">
        <v>0</v>
      </c>
      <c r="D4" s="21">
        <v>0</v>
      </c>
      <c r="E4" s="21">
        <v>0</v>
      </c>
      <c r="F4" s="21">
        <v>0</v>
      </c>
      <c r="G4" s="21">
        <v>0</v>
      </c>
      <c r="H4" s="21">
        <v>0</v>
      </c>
      <c r="I4" s="21">
        <v>0</v>
      </c>
      <c r="J4" s="21">
        <v>0</v>
      </c>
      <c r="K4" s="21">
        <v>0</v>
      </c>
    </row>
    <row r="5" spans="1:11" x14ac:dyDescent="0.25">
      <c r="A5" s="21">
        <v>2</v>
      </c>
      <c r="B5" s="21" t="s">
        <v>32</v>
      </c>
      <c r="C5" s="21">
        <v>0</v>
      </c>
      <c r="D5" s="21">
        <v>0</v>
      </c>
      <c r="E5" s="21">
        <v>0</v>
      </c>
      <c r="F5" s="21">
        <v>0</v>
      </c>
      <c r="G5" s="21">
        <v>0</v>
      </c>
      <c r="H5" s="21">
        <v>0</v>
      </c>
      <c r="I5" s="21">
        <v>0</v>
      </c>
      <c r="J5" s="21">
        <v>0</v>
      </c>
      <c r="K5" s="21">
        <v>0</v>
      </c>
    </row>
    <row r="6" spans="1:11" x14ac:dyDescent="0.25">
      <c r="A6" s="21">
        <v>3</v>
      </c>
      <c r="B6" s="21" t="s">
        <v>33</v>
      </c>
      <c r="C6" s="21">
        <v>881</v>
      </c>
      <c r="D6" s="21">
        <v>288.45999999999998</v>
      </c>
      <c r="E6" s="21">
        <v>0</v>
      </c>
      <c r="F6" s="21">
        <v>0</v>
      </c>
      <c r="G6" s="21">
        <v>0</v>
      </c>
      <c r="H6" s="21">
        <v>0</v>
      </c>
      <c r="I6" s="21">
        <v>0</v>
      </c>
      <c r="J6" s="21">
        <v>0</v>
      </c>
      <c r="K6" s="21">
        <v>0</v>
      </c>
    </row>
    <row r="7" spans="1:11" x14ac:dyDescent="0.25">
      <c r="A7" s="21">
        <v>4</v>
      </c>
      <c r="B7" s="21" t="s">
        <v>34</v>
      </c>
      <c r="C7" s="21">
        <v>115</v>
      </c>
      <c r="D7" s="21">
        <v>109</v>
      </c>
      <c r="E7" s="21">
        <v>0</v>
      </c>
      <c r="F7" s="21">
        <v>0</v>
      </c>
      <c r="G7" s="21">
        <v>0</v>
      </c>
      <c r="H7" s="21">
        <v>0</v>
      </c>
      <c r="I7" s="21">
        <v>0</v>
      </c>
      <c r="J7" s="21">
        <v>0</v>
      </c>
      <c r="K7" s="21">
        <v>0</v>
      </c>
    </row>
    <row r="8" spans="1:11" x14ac:dyDescent="0.25">
      <c r="A8" s="21">
        <v>5</v>
      </c>
      <c r="B8" s="21" t="s">
        <v>35</v>
      </c>
      <c r="C8" s="21">
        <v>0</v>
      </c>
      <c r="D8" s="21">
        <v>0</v>
      </c>
      <c r="E8" s="21">
        <v>0</v>
      </c>
      <c r="F8" s="21">
        <v>0</v>
      </c>
      <c r="G8" s="21">
        <v>0</v>
      </c>
      <c r="H8" s="21">
        <v>0</v>
      </c>
      <c r="I8" s="21">
        <v>0</v>
      </c>
      <c r="J8" s="21">
        <v>0</v>
      </c>
      <c r="K8" s="21">
        <v>0</v>
      </c>
    </row>
    <row r="9" spans="1:11" x14ac:dyDescent="0.25">
      <c r="A9" s="21">
        <v>6</v>
      </c>
      <c r="B9" s="21" t="s">
        <v>36</v>
      </c>
      <c r="C9" s="21">
        <v>181</v>
      </c>
      <c r="D9" s="21">
        <v>110.76</v>
      </c>
      <c r="E9" s="21">
        <v>0</v>
      </c>
      <c r="F9" s="21">
        <v>0</v>
      </c>
      <c r="G9" s="21">
        <v>0</v>
      </c>
      <c r="H9" s="21">
        <v>0</v>
      </c>
      <c r="I9" s="21">
        <v>0</v>
      </c>
      <c r="J9" s="21">
        <v>74.67</v>
      </c>
      <c r="K9" s="21">
        <v>67</v>
      </c>
    </row>
    <row r="10" spans="1:11" x14ac:dyDescent="0.25">
      <c r="A10" s="21">
        <v>7</v>
      </c>
      <c r="B10" s="21" t="s">
        <v>37</v>
      </c>
      <c r="C10" s="21">
        <v>0</v>
      </c>
      <c r="D10" s="21">
        <v>0</v>
      </c>
      <c r="E10" s="21">
        <v>0</v>
      </c>
      <c r="F10" s="21">
        <v>0</v>
      </c>
      <c r="G10" s="21">
        <v>0</v>
      </c>
      <c r="H10" s="21">
        <v>0</v>
      </c>
      <c r="I10" s="21">
        <v>0</v>
      </c>
      <c r="J10" s="21">
        <v>0</v>
      </c>
      <c r="K10" s="21">
        <v>0</v>
      </c>
    </row>
    <row r="11" spans="1:11" x14ac:dyDescent="0.25">
      <c r="A11" s="21">
        <v>8</v>
      </c>
      <c r="B11" s="21" t="s">
        <v>39</v>
      </c>
      <c r="C11" s="21">
        <v>7</v>
      </c>
      <c r="D11" s="21">
        <v>32.770000000000003</v>
      </c>
      <c r="E11" s="21">
        <v>0</v>
      </c>
      <c r="F11" s="21">
        <v>0</v>
      </c>
      <c r="G11" s="21">
        <v>0</v>
      </c>
      <c r="H11" s="21">
        <v>0</v>
      </c>
      <c r="I11" s="21">
        <v>0</v>
      </c>
      <c r="J11" s="21">
        <v>1.23</v>
      </c>
      <c r="K11" s="21">
        <v>4</v>
      </c>
    </row>
    <row r="12" spans="1:11" x14ac:dyDescent="0.25">
      <c r="A12" s="21">
        <v>9</v>
      </c>
      <c r="B12" s="21" t="s">
        <v>40</v>
      </c>
      <c r="C12" s="21">
        <v>122</v>
      </c>
      <c r="D12" s="21">
        <v>51.65</v>
      </c>
      <c r="E12" s="21">
        <v>20.37</v>
      </c>
      <c r="F12" s="21">
        <v>1.6</v>
      </c>
      <c r="G12" s="21">
        <v>8</v>
      </c>
      <c r="H12" s="21">
        <v>18.77</v>
      </c>
      <c r="I12" s="21">
        <v>92</v>
      </c>
      <c r="J12" s="21">
        <v>6.77</v>
      </c>
      <c r="K12" s="21">
        <v>13</v>
      </c>
    </row>
    <row r="13" spans="1:11" x14ac:dyDescent="0.25">
      <c r="A13" s="21">
        <v>10</v>
      </c>
      <c r="B13" s="21" t="s">
        <v>41</v>
      </c>
      <c r="C13" s="21">
        <v>1</v>
      </c>
      <c r="D13" s="21">
        <v>0</v>
      </c>
      <c r="E13" s="21">
        <v>0</v>
      </c>
      <c r="F13" s="21">
        <v>0</v>
      </c>
      <c r="G13" s="21">
        <v>0</v>
      </c>
      <c r="H13" s="21">
        <v>0</v>
      </c>
      <c r="I13" s="21">
        <v>0</v>
      </c>
      <c r="J13" s="21">
        <v>0</v>
      </c>
      <c r="K13" s="21">
        <v>0</v>
      </c>
    </row>
    <row r="14" spans="1:11" x14ac:dyDescent="0.25">
      <c r="A14" s="21">
        <v>11</v>
      </c>
      <c r="B14" s="21" t="s">
        <v>42</v>
      </c>
      <c r="C14" s="21">
        <v>0</v>
      </c>
      <c r="D14" s="21">
        <v>0</v>
      </c>
      <c r="E14" s="21">
        <v>0</v>
      </c>
      <c r="F14" s="21">
        <v>0</v>
      </c>
      <c r="G14" s="21">
        <v>0</v>
      </c>
      <c r="H14" s="21">
        <v>0</v>
      </c>
      <c r="I14" s="21">
        <v>0</v>
      </c>
      <c r="J14" s="21">
        <v>0</v>
      </c>
      <c r="K14" s="21">
        <v>0</v>
      </c>
    </row>
    <row r="15" spans="1:11" x14ac:dyDescent="0.25">
      <c r="A15" s="21">
        <v>12</v>
      </c>
      <c r="B15" s="21" t="s">
        <v>43</v>
      </c>
      <c r="C15" s="21">
        <v>533</v>
      </c>
      <c r="D15" s="21">
        <v>96.6</v>
      </c>
      <c r="E15" s="21">
        <v>0</v>
      </c>
      <c r="F15" s="21">
        <v>0</v>
      </c>
      <c r="G15" s="21">
        <v>0</v>
      </c>
      <c r="H15" s="21">
        <v>0</v>
      </c>
      <c r="I15" s="21">
        <v>0</v>
      </c>
      <c r="J15" s="21">
        <v>7.59</v>
      </c>
      <c r="K15" s="21">
        <v>8</v>
      </c>
    </row>
    <row r="16" spans="1:11" x14ac:dyDescent="0.25">
      <c r="A16" s="21">
        <v>13</v>
      </c>
      <c r="B16" s="21" t="s">
        <v>44</v>
      </c>
      <c r="C16" s="21">
        <v>0</v>
      </c>
      <c r="D16" s="21">
        <v>0</v>
      </c>
      <c r="E16" s="21">
        <v>0</v>
      </c>
      <c r="F16" s="21">
        <v>0</v>
      </c>
      <c r="G16" s="21">
        <v>0</v>
      </c>
      <c r="H16" s="21">
        <v>0</v>
      </c>
      <c r="I16" s="21">
        <v>0</v>
      </c>
      <c r="J16" s="21">
        <v>0</v>
      </c>
      <c r="K16" s="21">
        <v>0</v>
      </c>
    </row>
    <row r="17" spans="1:11" x14ac:dyDescent="0.25">
      <c r="A17" s="21">
        <v>14</v>
      </c>
      <c r="B17" s="21" t="s">
        <v>45</v>
      </c>
      <c r="C17" s="21">
        <v>55365</v>
      </c>
      <c r="D17" s="21">
        <v>33922.36</v>
      </c>
      <c r="E17" s="21">
        <v>9838.4699999999993</v>
      </c>
      <c r="F17" s="21">
        <v>3081.12</v>
      </c>
      <c r="G17" s="21">
        <v>31</v>
      </c>
      <c r="H17" s="21">
        <v>6757.35</v>
      </c>
      <c r="I17" s="21">
        <v>69</v>
      </c>
      <c r="J17" s="21">
        <v>1875.61</v>
      </c>
      <c r="K17" s="21">
        <v>6</v>
      </c>
    </row>
    <row r="18" spans="1:11" x14ac:dyDescent="0.25">
      <c r="A18" s="21">
        <v>15</v>
      </c>
      <c r="B18" s="21" t="s">
        <v>46</v>
      </c>
      <c r="C18" s="21">
        <v>63</v>
      </c>
      <c r="D18" s="21">
        <v>26.07</v>
      </c>
      <c r="E18" s="21">
        <v>3.01</v>
      </c>
      <c r="F18" s="21">
        <v>1.08</v>
      </c>
      <c r="G18" s="21">
        <v>36</v>
      </c>
      <c r="H18" s="21">
        <v>1.93</v>
      </c>
      <c r="I18" s="21">
        <v>64</v>
      </c>
      <c r="J18" s="21">
        <v>3.01</v>
      </c>
      <c r="K18" s="21">
        <v>12</v>
      </c>
    </row>
    <row r="19" spans="1:11" x14ac:dyDescent="0.25">
      <c r="A19" s="21">
        <v>16</v>
      </c>
      <c r="B19" s="21" t="s">
        <v>47</v>
      </c>
      <c r="C19" s="21">
        <v>2197</v>
      </c>
      <c r="D19" s="21">
        <v>3880.55</v>
      </c>
      <c r="E19" s="21">
        <v>158</v>
      </c>
      <c r="F19" s="21">
        <v>132</v>
      </c>
      <c r="G19" s="21">
        <v>84</v>
      </c>
      <c r="H19" s="21">
        <v>26</v>
      </c>
      <c r="I19" s="21">
        <v>16</v>
      </c>
      <c r="J19" s="21">
        <v>158</v>
      </c>
      <c r="K19" s="21">
        <v>4</v>
      </c>
    </row>
    <row r="20" spans="1:11" x14ac:dyDescent="0.25">
      <c r="A20" s="21">
        <v>17</v>
      </c>
      <c r="B20" s="21" t="s">
        <v>48</v>
      </c>
      <c r="C20" s="21">
        <v>62</v>
      </c>
      <c r="D20" s="21">
        <v>23.58</v>
      </c>
      <c r="E20" s="21">
        <v>3.04</v>
      </c>
      <c r="F20" s="21">
        <v>0</v>
      </c>
      <c r="G20" s="21">
        <v>0</v>
      </c>
      <c r="H20" s="21">
        <v>3.04</v>
      </c>
      <c r="I20" s="21">
        <v>100</v>
      </c>
      <c r="J20" s="21">
        <v>20.02</v>
      </c>
      <c r="K20" s="21">
        <v>85</v>
      </c>
    </row>
    <row r="21" spans="1:11" x14ac:dyDescent="0.25">
      <c r="A21" s="21">
        <v>18</v>
      </c>
      <c r="B21" s="21" t="s">
        <v>49</v>
      </c>
      <c r="C21" s="21">
        <v>161</v>
      </c>
      <c r="D21" s="21">
        <v>8.19</v>
      </c>
      <c r="E21" s="21">
        <v>4.12</v>
      </c>
      <c r="F21" s="21">
        <v>1.1000000000000001</v>
      </c>
      <c r="G21" s="21">
        <v>27</v>
      </c>
      <c r="H21" s="21">
        <v>3.02</v>
      </c>
      <c r="I21" s="21">
        <v>73</v>
      </c>
      <c r="J21" s="21">
        <v>5.79</v>
      </c>
      <c r="K21" s="21">
        <v>71</v>
      </c>
    </row>
    <row r="22" spans="1:11" x14ac:dyDescent="0.25">
      <c r="A22" s="21">
        <v>19</v>
      </c>
      <c r="B22" s="21" t="s">
        <v>50</v>
      </c>
      <c r="C22" s="21">
        <v>4</v>
      </c>
      <c r="D22" s="21">
        <v>12</v>
      </c>
      <c r="E22" s="21">
        <v>0</v>
      </c>
      <c r="F22" s="21">
        <v>0</v>
      </c>
      <c r="G22" s="21">
        <v>0</v>
      </c>
      <c r="H22" s="21">
        <v>0</v>
      </c>
      <c r="I22" s="21">
        <v>0</v>
      </c>
      <c r="J22" s="21">
        <v>0</v>
      </c>
      <c r="K22" s="21">
        <v>0</v>
      </c>
    </row>
    <row r="23" spans="1:11" x14ac:dyDescent="0.25">
      <c r="A23" s="21">
        <v>20</v>
      </c>
      <c r="B23" s="21" t="s">
        <v>51</v>
      </c>
      <c r="C23" s="21">
        <v>0</v>
      </c>
      <c r="D23" s="21">
        <v>0</v>
      </c>
      <c r="E23" s="21">
        <v>0</v>
      </c>
      <c r="F23" s="21">
        <v>0</v>
      </c>
      <c r="G23" s="21">
        <v>0</v>
      </c>
      <c r="H23" s="21">
        <v>0</v>
      </c>
      <c r="I23" s="21">
        <v>0</v>
      </c>
      <c r="J23" s="21">
        <v>0</v>
      </c>
      <c r="K23" s="21">
        <v>0</v>
      </c>
    </row>
    <row r="24" spans="1:11" x14ac:dyDescent="0.25">
      <c r="A24" s="22" t="s">
        <v>83</v>
      </c>
      <c r="B24" s="22" t="s">
        <v>5</v>
      </c>
      <c r="C24" s="22">
        <v>59692</v>
      </c>
      <c r="D24" s="22">
        <v>38561.99</v>
      </c>
      <c r="E24" s="22">
        <v>10027.01</v>
      </c>
      <c r="F24" s="22">
        <v>3216.9</v>
      </c>
      <c r="G24" s="22">
        <v>32</v>
      </c>
      <c r="H24" s="22">
        <v>6810.11</v>
      </c>
      <c r="I24" s="22">
        <v>68</v>
      </c>
      <c r="J24" s="22">
        <v>2152.69</v>
      </c>
      <c r="K24" s="22">
        <v>6</v>
      </c>
    </row>
    <row r="25" spans="1:11" x14ac:dyDescent="0.25">
      <c r="A25" s="21">
        <v>1</v>
      </c>
      <c r="B25" s="21" t="s">
        <v>53</v>
      </c>
      <c r="C25" s="21">
        <v>3</v>
      </c>
      <c r="D25" s="21">
        <v>15.59</v>
      </c>
      <c r="E25" s="21">
        <v>0</v>
      </c>
      <c r="F25" s="21">
        <v>0</v>
      </c>
      <c r="G25" s="21">
        <v>0</v>
      </c>
      <c r="H25" s="21">
        <v>0</v>
      </c>
      <c r="I25" s="21">
        <v>0</v>
      </c>
      <c r="J25" s="21">
        <v>0</v>
      </c>
      <c r="K25" s="21">
        <v>0</v>
      </c>
    </row>
    <row r="26" spans="1:11" x14ac:dyDescent="0.25">
      <c r="A26" s="21">
        <v>2</v>
      </c>
      <c r="B26" s="21" t="s">
        <v>54</v>
      </c>
      <c r="C26" s="21">
        <v>9</v>
      </c>
      <c r="D26" s="21">
        <v>20.85</v>
      </c>
      <c r="E26" s="21">
        <v>0</v>
      </c>
      <c r="F26" s="21">
        <v>0</v>
      </c>
      <c r="G26" s="21">
        <v>0</v>
      </c>
      <c r="H26" s="21">
        <v>0</v>
      </c>
      <c r="I26" s="21">
        <v>0</v>
      </c>
      <c r="J26" s="21">
        <v>0</v>
      </c>
      <c r="K26" s="21">
        <v>0</v>
      </c>
    </row>
    <row r="27" spans="1:11" x14ac:dyDescent="0.25">
      <c r="A27" s="21">
        <v>3</v>
      </c>
      <c r="B27" s="21" t="s">
        <v>55</v>
      </c>
      <c r="C27" s="21">
        <v>7</v>
      </c>
      <c r="D27" s="21">
        <v>61.2</v>
      </c>
      <c r="E27" s="21">
        <v>0</v>
      </c>
      <c r="F27" s="21">
        <v>0</v>
      </c>
      <c r="G27" s="21">
        <v>0</v>
      </c>
      <c r="H27" s="21">
        <v>0</v>
      </c>
      <c r="I27" s="21">
        <v>0</v>
      </c>
      <c r="J27" s="21">
        <v>0</v>
      </c>
      <c r="K27" s="21">
        <v>0</v>
      </c>
    </row>
    <row r="28" spans="1:11" x14ac:dyDescent="0.25">
      <c r="A28" s="21">
        <v>4</v>
      </c>
      <c r="B28" s="21" t="s">
        <v>56</v>
      </c>
      <c r="C28" s="21">
        <v>0</v>
      </c>
      <c r="D28" s="21">
        <v>0</v>
      </c>
      <c r="E28" s="21">
        <v>0</v>
      </c>
      <c r="F28" s="21">
        <v>0</v>
      </c>
      <c r="G28" s="21">
        <v>0</v>
      </c>
      <c r="H28" s="21">
        <v>0</v>
      </c>
      <c r="I28" s="21">
        <v>0</v>
      </c>
      <c r="J28" s="21">
        <v>0</v>
      </c>
      <c r="K28" s="21">
        <v>0</v>
      </c>
    </row>
    <row r="29" spans="1:11" x14ac:dyDescent="0.25">
      <c r="A29" s="21">
        <v>5</v>
      </c>
      <c r="B29" s="21" t="s">
        <v>57</v>
      </c>
      <c r="C29" s="21">
        <v>0</v>
      </c>
      <c r="D29" s="21">
        <v>0</v>
      </c>
      <c r="E29" s="21">
        <v>0</v>
      </c>
      <c r="F29" s="21">
        <v>0</v>
      </c>
      <c r="G29" s="21">
        <v>0</v>
      </c>
      <c r="H29" s="21">
        <v>0</v>
      </c>
      <c r="I29" s="21">
        <v>0</v>
      </c>
      <c r="J29" s="21">
        <v>0</v>
      </c>
      <c r="K29" s="21">
        <v>0</v>
      </c>
    </row>
    <row r="30" spans="1:11" x14ac:dyDescent="0.25">
      <c r="A30" s="21">
        <v>6</v>
      </c>
      <c r="B30" s="21" t="s">
        <v>58</v>
      </c>
      <c r="C30" s="21">
        <v>0</v>
      </c>
      <c r="D30" s="21">
        <v>0</v>
      </c>
      <c r="E30" s="21">
        <v>0</v>
      </c>
      <c r="F30" s="21">
        <v>0</v>
      </c>
      <c r="G30" s="21">
        <v>0</v>
      </c>
      <c r="H30" s="21">
        <v>0</v>
      </c>
      <c r="I30" s="21">
        <v>0</v>
      </c>
      <c r="J30" s="21">
        <v>0</v>
      </c>
      <c r="K30" s="21">
        <v>0</v>
      </c>
    </row>
    <row r="31" spans="1:11" x14ac:dyDescent="0.25">
      <c r="A31" s="21">
        <v>7</v>
      </c>
      <c r="B31" s="21" t="s">
        <v>59</v>
      </c>
      <c r="C31" s="21">
        <v>0</v>
      </c>
      <c r="D31" s="21">
        <v>0</v>
      </c>
      <c r="E31" s="21">
        <v>0</v>
      </c>
      <c r="F31" s="21">
        <v>0</v>
      </c>
      <c r="G31" s="21">
        <v>0</v>
      </c>
      <c r="H31" s="21">
        <v>0</v>
      </c>
      <c r="I31" s="21">
        <v>0</v>
      </c>
      <c r="J31" s="21">
        <v>0</v>
      </c>
      <c r="K31" s="21">
        <v>0</v>
      </c>
    </row>
    <row r="32" spans="1:11" x14ac:dyDescent="0.25">
      <c r="A32" s="21">
        <v>8</v>
      </c>
      <c r="B32" s="21" t="s">
        <v>60</v>
      </c>
      <c r="C32" s="21">
        <v>0</v>
      </c>
      <c r="D32" s="21">
        <v>0</v>
      </c>
      <c r="E32" s="21">
        <v>0</v>
      </c>
      <c r="F32" s="21">
        <v>0</v>
      </c>
      <c r="G32" s="21">
        <v>0</v>
      </c>
      <c r="H32" s="21">
        <v>0</v>
      </c>
      <c r="I32" s="21">
        <v>0</v>
      </c>
      <c r="J32" s="21">
        <v>0</v>
      </c>
      <c r="K32" s="21">
        <v>0</v>
      </c>
    </row>
    <row r="33" spans="1:11" x14ac:dyDescent="0.25">
      <c r="A33" s="21">
        <v>9</v>
      </c>
      <c r="B33" s="21" t="s">
        <v>61</v>
      </c>
      <c r="C33" s="21">
        <v>0</v>
      </c>
      <c r="D33" s="21">
        <v>0</v>
      </c>
      <c r="E33" s="21">
        <v>0</v>
      </c>
      <c r="F33" s="21">
        <v>0</v>
      </c>
      <c r="G33" s="21">
        <v>0</v>
      </c>
      <c r="H33" s="21">
        <v>0</v>
      </c>
      <c r="I33" s="21">
        <v>0</v>
      </c>
      <c r="J33" s="21">
        <v>0</v>
      </c>
      <c r="K33" s="21">
        <v>0</v>
      </c>
    </row>
    <row r="34" spans="1:11" x14ac:dyDescent="0.25">
      <c r="A34" s="21">
        <v>10</v>
      </c>
      <c r="B34" s="21" t="s">
        <v>84</v>
      </c>
      <c r="C34" s="21">
        <v>287</v>
      </c>
      <c r="D34" s="21">
        <v>66.89</v>
      </c>
      <c r="E34" s="21">
        <v>0</v>
      </c>
      <c r="F34" s="21">
        <v>0</v>
      </c>
      <c r="G34" s="21">
        <v>0</v>
      </c>
      <c r="H34" s="21">
        <v>0</v>
      </c>
      <c r="I34" s="21">
        <v>0</v>
      </c>
      <c r="J34" s="21">
        <v>0</v>
      </c>
      <c r="K34" s="21">
        <v>0</v>
      </c>
    </row>
    <row r="35" spans="1:11" x14ac:dyDescent="0.25">
      <c r="A35" s="22" t="s">
        <v>85</v>
      </c>
      <c r="B35" s="22" t="s">
        <v>5</v>
      </c>
      <c r="C35" s="22">
        <v>306</v>
      </c>
      <c r="D35" s="22">
        <v>164.53</v>
      </c>
      <c r="E35" s="22">
        <v>0</v>
      </c>
      <c r="F35" s="22">
        <v>0</v>
      </c>
      <c r="G35" s="22">
        <v>0</v>
      </c>
      <c r="H35" s="22">
        <v>0</v>
      </c>
      <c r="I35" s="22">
        <v>0</v>
      </c>
      <c r="J35" s="22">
        <v>0</v>
      </c>
      <c r="K35" s="22">
        <v>0</v>
      </c>
    </row>
    <row r="36" spans="1:11" x14ac:dyDescent="0.25">
      <c r="A36" s="21">
        <v>1</v>
      </c>
      <c r="B36" s="21" t="s">
        <v>64</v>
      </c>
      <c r="C36" s="21">
        <v>19001</v>
      </c>
      <c r="D36" s="21">
        <v>9632.44</v>
      </c>
      <c r="E36" s="21">
        <v>5680.83</v>
      </c>
      <c r="F36" s="21">
        <v>4449.17</v>
      </c>
      <c r="G36" s="21">
        <v>78</v>
      </c>
      <c r="H36" s="21">
        <v>1231.6600000000001</v>
      </c>
      <c r="I36" s="21">
        <v>22</v>
      </c>
      <c r="J36" s="21">
        <v>292.19</v>
      </c>
      <c r="K36" s="21">
        <v>3</v>
      </c>
    </row>
    <row r="37" spans="1:11" x14ac:dyDescent="0.25">
      <c r="A37" s="22" t="s">
        <v>86</v>
      </c>
      <c r="B37" s="22" t="s">
        <v>5</v>
      </c>
      <c r="C37" s="22">
        <v>19001</v>
      </c>
      <c r="D37" s="22">
        <v>9632.44</v>
      </c>
      <c r="E37" s="22">
        <v>5680.83</v>
      </c>
      <c r="F37" s="22">
        <v>4449.17</v>
      </c>
      <c r="G37" s="22">
        <v>78</v>
      </c>
      <c r="H37" s="22">
        <v>1231.6600000000001</v>
      </c>
      <c r="I37" s="22">
        <v>22</v>
      </c>
      <c r="J37" s="22">
        <v>292.19</v>
      </c>
      <c r="K37" s="22">
        <v>3</v>
      </c>
    </row>
    <row r="38" spans="1:11" x14ac:dyDescent="0.25">
      <c r="A38" s="21">
        <v>1</v>
      </c>
      <c r="B38" s="21" t="s">
        <v>66</v>
      </c>
      <c r="C38" s="21">
        <v>7473</v>
      </c>
      <c r="D38" s="21">
        <v>98860.22</v>
      </c>
      <c r="E38" s="21">
        <v>1735.27</v>
      </c>
      <c r="F38" s="21">
        <v>246.68</v>
      </c>
      <c r="G38" s="21">
        <v>14</v>
      </c>
      <c r="H38" s="21">
        <v>1488.59</v>
      </c>
      <c r="I38" s="21">
        <v>86</v>
      </c>
      <c r="J38" s="21">
        <v>1400.16</v>
      </c>
      <c r="K38" s="21">
        <v>1</v>
      </c>
    </row>
    <row r="39" spans="1:11" x14ac:dyDescent="0.25">
      <c r="A39" s="21">
        <v>2</v>
      </c>
      <c r="B39" s="21" t="s">
        <v>67</v>
      </c>
      <c r="C39" s="21">
        <v>0</v>
      </c>
      <c r="D39" s="21">
        <v>0</v>
      </c>
      <c r="E39" s="21">
        <v>0</v>
      </c>
      <c r="F39" s="21">
        <v>0</v>
      </c>
      <c r="G39" s="21">
        <v>0</v>
      </c>
      <c r="H39" s="21">
        <v>0</v>
      </c>
      <c r="I39" s="21">
        <v>0</v>
      </c>
      <c r="J39" s="21">
        <v>0</v>
      </c>
      <c r="K39" s="21">
        <v>0</v>
      </c>
    </row>
    <row r="40" spans="1:11" x14ac:dyDescent="0.25">
      <c r="A40" s="21">
        <v>3</v>
      </c>
      <c r="B40" s="21" t="s">
        <v>68</v>
      </c>
      <c r="C40" s="21">
        <v>0</v>
      </c>
      <c r="D40" s="21">
        <v>0</v>
      </c>
      <c r="E40" s="21">
        <v>0</v>
      </c>
      <c r="F40" s="21">
        <v>0</v>
      </c>
      <c r="G40" s="21">
        <v>0</v>
      </c>
      <c r="H40" s="21">
        <v>0</v>
      </c>
      <c r="I40" s="21">
        <v>0</v>
      </c>
      <c r="J40" s="21">
        <v>0</v>
      </c>
      <c r="K40" s="21">
        <v>0</v>
      </c>
    </row>
    <row r="41" spans="1:11" x14ac:dyDescent="0.25">
      <c r="A41" s="21">
        <v>4</v>
      </c>
      <c r="B41" s="21" t="s">
        <v>69</v>
      </c>
      <c r="C41" s="21">
        <v>0</v>
      </c>
      <c r="D41" s="21">
        <v>0</v>
      </c>
      <c r="E41" s="21">
        <v>0</v>
      </c>
      <c r="F41" s="21">
        <v>0</v>
      </c>
      <c r="G41" s="21">
        <v>0</v>
      </c>
      <c r="H41" s="21">
        <v>0</v>
      </c>
      <c r="I41" s="21">
        <v>0</v>
      </c>
      <c r="J41" s="21">
        <v>0</v>
      </c>
      <c r="K41" s="21">
        <v>0</v>
      </c>
    </row>
    <row r="42" spans="1:11" x14ac:dyDescent="0.25">
      <c r="A42" s="22" t="s">
        <v>88</v>
      </c>
      <c r="B42" s="22" t="s">
        <v>5</v>
      </c>
      <c r="C42" s="22">
        <v>86472</v>
      </c>
      <c r="D42" s="22">
        <v>147219.18</v>
      </c>
      <c r="E42" s="22">
        <v>17443.11</v>
      </c>
      <c r="F42" s="22">
        <v>7912.75</v>
      </c>
      <c r="G42" s="22">
        <v>45</v>
      </c>
      <c r="H42" s="22">
        <v>9530.36</v>
      </c>
      <c r="I42" s="22">
        <v>55</v>
      </c>
      <c r="J42" s="22">
        <v>3845.04</v>
      </c>
      <c r="K42" s="22">
        <v>3</v>
      </c>
    </row>
  </sheetData>
  <mergeCells count="2">
    <mergeCell ref="A1:K1"/>
    <mergeCell ref="A2:K2"/>
  </mergeCells>
  <pageMargins left="0.7" right="0.7" top="0.75" bottom="0.75" header="0.3" footer="0.3"/>
  <pageSetup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"/>
  <sheetViews>
    <sheetView workbookViewId="0">
      <selection activeCell="D3" sqref="D1:D1048576"/>
    </sheetView>
  </sheetViews>
  <sheetFormatPr defaultColWidth="11.42578125" defaultRowHeight="15" x14ac:dyDescent="0.25"/>
  <cols>
    <col min="1" max="1" width="9.140625" style="16" customWidth="1"/>
    <col min="2" max="2" width="11" style="16" customWidth="1"/>
    <col min="3" max="16384" width="11.42578125" style="16"/>
  </cols>
  <sheetData>
    <row r="1" spans="1:8" ht="15.75" customHeight="1" x14ac:dyDescent="0.25">
      <c r="A1" s="355" t="s">
        <v>116</v>
      </c>
      <c r="B1" s="356"/>
      <c r="C1" s="356"/>
      <c r="D1" s="356"/>
      <c r="E1" s="356"/>
      <c r="F1" s="356"/>
      <c r="G1" s="356"/>
      <c r="H1" s="356"/>
    </row>
    <row r="2" spans="1:8" x14ac:dyDescent="0.25">
      <c r="A2" s="357" t="s">
        <v>73</v>
      </c>
      <c r="B2" s="356"/>
      <c r="C2" s="356"/>
      <c r="D2" s="356"/>
      <c r="E2" s="356"/>
      <c r="F2" s="356"/>
      <c r="G2" s="356"/>
      <c r="H2" s="356"/>
    </row>
    <row r="3" spans="1:8" s="18" customFormat="1" ht="45" x14ac:dyDescent="0.25">
      <c r="A3" s="17" t="s">
        <v>74</v>
      </c>
      <c r="B3" s="17" t="s">
        <v>24</v>
      </c>
      <c r="C3" s="17" t="s">
        <v>117</v>
      </c>
      <c r="D3" s="17" t="s">
        <v>118</v>
      </c>
      <c r="E3" s="17" t="s">
        <v>119</v>
      </c>
      <c r="F3" s="17" t="s">
        <v>120</v>
      </c>
      <c r="G3" s="17" t="s">
        <v>121</v>
      </c>
      <c r="H3" s="17" t="s">
        <v>122</v>
      </c>
    </row>
    <row r="4" spans="1:8" x14ac:dyDescent="0.25">
      <c r="A4" s="21">
        <v>1</v>
      </c>
      <c r="B4" s="21" t="s">
        <v>31</v>
      </c>
      <c r="C4" s="21">
        <v>45</v>
      </c>
      <c r="D4" s="21">
        <v>152.03</v>
      </c>
      <c r="E4" s="21">
        <v>0</v>
      </c>
      <c r="F4" s="21">
        <v>0</v>
      </c>
      <c r="G4" s="21">
        <v>45</v>
      </c>
      <c r="H4" s="21">
        <v>152.03</v>
      </c>
    </row>
    <row r="5" spans="1:8" x14ac:dyDescent="0.25">
      <c r="A5" s="21">
        <v>2</v>
      </c>
      <c r="B5" s="21" t="s">
        <v>32</v>
      </c>
      <c r="C5" s="21">
        <v>0</v>
      </c>
      <c r="D5" s="21">
        <v>0</v>
      </c>
      <c r="E5" s="21">
        <v>0</v>
      </c>
      <c r="F5" s="21">
        <v>0</v>
      </c>
      <c r="G5" s="21">
        <v>0</v>
      </c>
      <c r="H5" s="21">
        <v>0</v>
      </c>
    </row>
    <row r="6" spans="1:8" x14ac:dyDescent="0.25">
      <c r="A6" s="21">
        <v>3</v>
      </c>
      <c r="B6" s="21" t="s">
        <v>33</v>
      </c>
      <c r="C6" s="21">
        <v>6</v>
      </c>
      <c r="D6" s="21">
        <v>31.5</v>
      </c>
      <c r="E6" s="21">
        <v>881</v>
      </c>
      <c r="F6" s="21">
        <v>288.45999999999998</v>
      </c>
      <c r="G6" s="21">
        <v>887</v>
      </c>
      <c r="H6" s="21">
        <v>319.95999999999998</v>
      </c>
    </row>
    <row r="7" spans="1:8" x14ac:dyDescent="0.25">
      <c r="A7" s="21">
        <v>4</v>
      </c>
      <c r="B7" s="21" t="s">
        <v>34</v>
      </c>
      <c r="C7" s="21">
        <v>83</v>
      </c>
      <c r="D7" s="21">
        <v>253.1</v>
      </c>
      <c r="E7" s="21">
        <v>115</v>
      </c>
      <c r="F7" s="21">
        <v>109</v>
      </c>
      <c r="G7" s="21">
        <v>198</v>
      </c>
      <c r="H7" s="21">
        <v>362.1</v>
      </c>
    </row>
    <row r="8" spans="1:8" x14ac:dyDescent="0.25">
      <c r="A8" s="21">
        <v>5</v>
      </c>
      <c r="B8" s="21" t="s">
        <v>35</v>
      </c>
      <c r="C8" s="21">
        <v>0</v>
      </c>
      <c r="D8" s="21">
        <v>0</v>
      </c>
      <c r="E8" s="21">
        <v>0</v>
      </c>
      <c r="F8" s="21">
        <v>0</v>
      </c>
      <c r="G8" s="21">
        <v>0</v>
      </c>
      <c r="H8" s="21">
        <v>0</v>
      </c>
    </row>
    <row r="9" spans="1:8" x14ac:dyDescent="0.25">
      <c r="A9" s="21">
        <v>6</v>
      </c>
      <c r="B9" s="21" t="s">
        <v>36</v>
      </c>
      <c r="C9" s="21">
        <v>139</v>
      </c>
      <c r="D9" s="21">
        <v>1464.65</v>
      </c>
      <c r="E9" s="21">
        <v>181</v>
      </c>
      <c r="F9" s="21">
        <v>110.76</v>
      </c>
      <c r="G9" s="21">
        <v>320</v>
      </c>
      <c r="H9" s="21">
        <v>1575.41</v>
      </c>
    </row>
    <row r="10" spans="1:8" x14ac:dyDescent="0.25">
      <c r="A10" s="21">
        <v>7</v>
      </c>
      <c r="B10" s="21" t="s">
        <v>37</v>
      </c>
      <c r="C10" s="21">
        <v>226</v>
      </c>
      <c r="D10" s="21">
        <v>199.55</v>
      </c>
      <c r="E10" s="21">
        <v>0</v>
      </c>
      <c r="F10" s="21">
        <v>0</v>
      </c>
      <c r="G10" s="21">
        <v>226</v>
      </c>
      <c r="H10" s="21">
        <v>199.55</v>
      </c>
    </row>
    <row r="11" spans="1:8" x14ac:dyDescent="0.25">
      <c r="A11" s="21">
        <v>8</v>
      </c>
      <c r="B11" s="21" t="s">
        <v>38</v>
      </c>
      <c r="C11" s="21">
        <v>0</v>
      </c>
      <c r="D11" s="21">
        <v>0</v>
      </c>
      <c r="E11" s="21">
        <v>0</v>
      </c>
      <c r="F11" s="21">
        <v>0</v>
      </c>
      <c r="G11" s="21">
        <v>0</v>
      </c>
      <c r="H11" s="21">
        <v>0</v>
      </c>
    </row>
    <row r="12" spans="1:8" x14ac:dyDescent="0.25">
      <c r="A12" s="21">
        <v>9</v>
      </c>
      <c r="B12" s="21" t="s">
        <v>39</v>
      </c>
      <c r="C12" s="21">
        <v>5</v>
      </c>
      <c r="D12" s="21">
        <v>25.59</v>
      </c>
      <c r="E12" s="21">
        <v>7</v>
      </c>
      <c r="F12" s="21">
        <v>32.770000000000003</v>
      </c>
      <c r="G12" s="21">
        <v>12</v>
      </c>
      <c r="H12" s="21">
        <v>58.36</v>
      </c>
    </row>
    <row r="13" spans="1:8" x14ac:dyDescent="0.25">
      <c r="A13" s="21">
        <v>10</v>
      </c>
      <c r="B13" s="21" t="s">
        <v>40</v>
      </c>
      <c r="C13" s="21">
        <v>61</v>
      </c>
      <c r="D13" s="21">
        <v>4339.57</v>
      </c>
      <c r="E13" s="21">
        <v>122</v>
      </c>
      <c r="F13" s="21">
        <v>51.65</v>
      </c>
      <c r="G13" s="21">
        <v>183</v>
      </c>
      <c r="H13" s="21">
        <v>4391.22</v>
      </c>
    </row>
    <row r="14" spans="1:8" x14ac:dyDescent="0.25">
      <c r="A14" s="21">
        <v>11</v>
      </c>
      <c r="B14" s="21" t="s">
        <v>41</v>
      </c>
      <c r="C14" s="21">
        <v>4</v>
      </c>
      <c r="D14" s="21">
        <v>815.49</v>
      </c>
      <c r="E14" s="21">
        <v>0</v>
      </c>
      <c r="F14" s="21">
        <v>0</v>
      </c>
      <c r="G14" s="21">
        <v>4</v>
      </c>
      <c r="H14" s="21">
        <v>815.49</v>
      </c>
    </row>
    <row r="15" spans="1:8" x14ac:dyDescent="0.25">
      <c r="A15" s="21">
        <v>12</v>
      </c>
      <c r="B15" s="21" t="s">
        <v>42</v>
      </c>
      <c r="C15" s="21">
        <v>0</v>
      </c>
      <c r="D15" s="21">
        <v>0</v>
      </c>
      <c r="E15" s="21">
        <v>0</v>
      </c>
      <c r="F15" s="21">
        <v>0</v>
      </c>
      <c r="G15" s="21">
        <v>0</v>
      </c>
      <c r="H15" s="21">
        <v>0</v>
      </c>
    </row>
    <row r="16" spans="1:8" x14ac:dyDescent="0.25">
      <c r="A16" s="21">
        <v>13</v>
      </c>
      <c r="B16" s="21" t="s">
        <v>43</v>
      </c>
      <c r="C16" s="21">
        <v>312</v>
      </c>
      <c r="D16" s="21">
        <v>132.85</v>
      </c>
      <c r="E16" s="21">
        <v>533</v>
      </c>
      <c r="F16" s="21">
        <v>96.6</v>
      </c>
      <c r="G16" s="21">
        <v>845</v>
      </c>
      <c r="H16" s="21">
        <v>229.45</v>
      </c>
    </row>
    <row r="17" spans="1:8" x14ac:dyDescent="0.25">
      <c r="A17" s="21">
        <v>14</v>
      </c>
      <c r="B17" s="21" t="s">
        <v>44</v>
      </c>
      <c r="C17" s="21">
        <v>0</v>
      </c>
      <c r="D17" s="21">
        <v>0</v>
      </c>
      <c r="E17" s="21">
        <v>0</v>
      </c>
      <c r="F17" s="21">
        <v>0</v>
      </c>
      <c r="G17" s="21">
        <v>0</v>
      </c>
      <c r="H17" s="21">
        <v>0</v>
      </c>
    </row>
    <row r="18" spans="1:8" x14ac:dyDescent="0.25">
      <c r="A18" s="21">
        <v>15</v>
      </c>
      <c r="B18" s="21" t="s">
        <v>45</v>
      </c>
      <c r="C18" s="21">
        <v>1014</v>
      </c>
      <c r="D18" s="21">
        <v>4679.32</v>
      </c>
      <c r="E18" s="21">
        <v>55365</v>
      </c>
      <c r="F18" s="21">
        <v>33922.36</v>
      </c>
      <c r="G18" s="21">
        <v>56379</v>
      </c>
      <c r="H18" s="21">
        <v>38601.68</v>
      </c>
    </row>
    <row r="19" spans="1:8" x14ac:dyDescent="0.25">
      <c r="A19" s="21">
        <v>16</v>
      </c>
      <c r="B19" s="21" t="s">
        <v>46</v>
      </c>
      <c r="C19" s="21">
        <v>52</v>
      </c>
      <c r="D19" s="21">
        <v>32.130000000000003</v>
      </c>
      <c r="E19" s="21">
        <v>63</v>
      </c>
      <c r="F19" s="21">
        <v>26.07</v>
      </c>
      <c r="G19" s="21">
        <v>115</v>
      </c>
      <c r="H19" s="21">
        <v>58.2</v>
      </c>
    </row>
    <row r="20" spans="1:8" x14ac:dyDescent="0.25">
      <c r="A20" s="21">
        <v>17</v>
      </c>
      <c r="B20" s="21" t="s">
        <v>47</v>
      </c>
      <c r="C20" s="21">
        <v>572</v>
      </c>
      <c r="D20" s="21">
        <v>795.19</v>
      </c>
      <c r="E20" s="21">
        <v>2197</v>
      </c>
      <c r="F20" s="21">
        <v>3880.55</v>
      </c>
      <c r="G20" s="21">
        <v>2769</v>
      </c>
      <c r="H20" s="21">
        <v>4675.74</v>
      </c>
    </row>
    <row r="21" spans="1:8" x14ac:dyDescent="0.25">
      <c r="A21" s="21">
        <v>18</v>
      </c>
      <c r="B21" s="21" t="s">
        <v>48</v>
      </c>
      <c r="C21" s="21">
        <v>131</v>
      </c>
      <c r="D21" s="21">
        <v>80.19</v>
      </c>
      <c r="E21" s="21">
        <v>62</v>
      </c>
      <c r="F21" s="21">
        <v>23.58</v>
      </c>
      <c r="G21" s="21">
        <v>193</v>
      </c>
      <c r="H21" s="21">
        <v>103.77</v>
      </c>
    </row>
    <row r="22" spans="1:8" x14ac:dyDescent="0.25">
      <c r="A22" s="21">
        <v>19</v>
      </c>
      <c r="B22" s="21" t="s">
        <v>49</v>
      </c>
      <c r="C22" s="21">
        <v>95</v>
      </c>
      <c r="D22" s="21">
        <v>787.7</v>
      </c>
      <c r="E22" s="21">
        <v>161</v>
      </c>
      <c r="F22" s="21">
        <v>8.19</v>
      </c>
      <c r="G22" s="21">
        <v>256</v>
      </c>
      <c r="H22" s="21">
        <v>795.89</v>
      </c>
    </row>
    <row r="23" spans="1:8" x14ac:dyDescent="0.25">
      <c r="A23" s="21">
        <v>20</v>
      </c>
      <c r="B23" s="21" t="s">
        <v>50</v>
      </c>
      <c r="C23" s="21">
        <v>72</v>
      </c>
      <c r="D23" s="21">
        <v>406.66</v>
      </c>
      <c r="E23" s="21">
        <v>4</v>
      </c>
      <c r="F23" s="21">
        <v>12</v>
      </c>
      <c r="G23" s="21">
        <v>76</v>
      </c>
      <c r="H23" s="21">
        <v>418.66</v>
      </c>
    </row>
    <row r="24" spans="1:8" x14ac:dyDescent="0.25">
      <c r="A24" s="21">
        <v>21</v>
      </c>
      <c r="B24" s="21" t="s">
        <v>51</v>
      </c>
      <c r="C24" s="21">
        <v>60</v>
      </c>
      <c r="D24" s="21">
        <v>31</v>
      </c>
      <c r="E24" s="21">
        <v>0</v>
      </c>
      <c r="F24" s="21">
        <v>0</v>
      </c>
      <c r="G24" s="21">
        <v>60</v>
      </c>
      <c r="H24" s="21">
        <v>31</v>
      </c>
    </row>
    <row r="25" spans="1:8" x14ac:dyDescent="0.25">
      <c r="A25" s="22" t="s">
        <v>83</v>
      </c>
      <c r="B25" s="22" t="s">
        <v>5</v>
      </c>
      <c r="C25" s="22">
        <v>2877</v>
      </c>
      <c r="D25" s="22">
        <v>14226.52</v>
      </c>
      <c r="E25" s="22">
        <v>59691</v>
      </c>
      <c r="F25" s="22">
        <v>38561.99</v>
      </c>
      <c r="G25" s="22">
        <v>62568</v>
      </c>
      <c r="H25" s="22">
        <v>52788.51</v>
      </c>
    </row>
    <row r="26" spans="1:8" x14ac:dyDescent="0.25">
      <c r="A26" s="21">
        <v>1</v>
      </c>
      <c r="B26" s="21" t="s">
        <v>53</v>
      </c>
      <c r="C26" s="21">
        <v>1340</v>
      </c>
      <c r="D26" s="21">
        <v>393.85</v>
      </c>
      <c r="E26" s="21">
        <v>3</v>
      </c>
      <c r="F26" s="21">
        <v>15.59</v>
      </c>
      <c r="G26" s="21">
        <v>1343</v>
      </c>
      <c r="H26" s="21">
        <v>409.44</v>
      </c>
    </row>
    <row r="27" spans="1:8" x14ac:dyDescent="0.25">
      <c r="A27" s="21">
        <v>2</v>
      </c>
      <c r="B27" s="21" t="s">
        <v>54</v>
      </c>
      <c r="C27" s="21">
        <v>0</v>
      </c>
      <c r="D27" s="21">
        <v>0</v>
      </c>
      <c r="E27" s="21">
        <v>9</v>
      </c>
      <c r="F27" s="21">
        <v>20.85</v>
      </c>
      <c r="G27" s="21">
        <v>9</v>
      </c>
      <c r="H27" s="21">
        <v>20.85</v>
      </c>
    </row>
    <row r="28" spans="1:8" x14ac:dyDescent="0.25">
      <c r="A28" s="21">
        <v>3</v>
      </c>
      <c r="B28" s="21" t="s">
        <v>55</v>
      </c>
      <c r="C28" s="21">
        <v>120</v>
      </c>
      <c r="D28" s="21">
        <v>138.06</v>
      </c>
      <c r="E28" s="21">
        <v>7</v>
      </c>
      <c r="F28" s="21">
        <v>61.2</v>
      </c>
      <c r="G28" s="21">
        <v>127</v>
      </c>
      <c r="H28" s="21">
        <v>199.26</v>
      </c>
    </row>
    <row r="29" spans="1:8" x14ac:dyDescent="0.25">
      <c r="A29" s="21">
        <v>4</v>
      </c>
      <c r="B29" s="21" t="s">
        <v>56</v>
      </c>
      <c r="C29" s="21">
        <v>53</v>
      </c>
      <c r="D29" s="21">
        <v>132.71</v>
      </c>
      <c r="E29" s="21">
        <v>0</v>
      </c>
      <c r="F29" s="21">
        <v>0</v>
      </c>
      <c r="G29" s="21">
        <v>53</v>
      </c>
      <c r="H29" s="21">
        <v>132.71</v>
      </c>
    </row>
    <row r="30" spans="1:8" x14ac:dyDescent="0.25">
      <c r="A30" s="21">
        <v>5</v>
      </c>
      <c r="B30" s="21" t="s">
        <v>57</v>
      </c>
      <c r="C30" s="21">
        <v>140</v>
      </c>
      <c r="D30" s="21">
        <v>301.55</v>
      </c>
      <c r="E30" s="21">
        <v>0</v>
      </c>
      <c r="F30" s="21">
        <v>0</v>
      </c>
      <c r="G30" s="21">
        <v>140</v>
      </c>
      <c r="H30" s="21">
        <v>301.55</v>
      </c>
    </row>
    <row r="31" spans="1:8" x14ac:dyDescent="0.25">
      <c r="A31" s="21">
        <v>6</v>
      </c>
      <c r="B31" s="21" t="s">
        <v>58</v>
      </c>
      <c r="C31" s="21">
        <v>0</v>
      </c>
      <c r="D31" s="21">
        <v>0</v>
      </c>
      <c r="E31" s="21">
        <v>0</v>
      </c>
      <c r="F31" s="21">
        <v>0</v>
      </c>
      <c r="G31" s="21">
        <v>0</v>
      </c>
      <c r="H31" s="21">
        <v>0</v>
      </c>
    </row>
    <row r="32" spans="1:8" x14ac:dyDescent="0.25">
      <c r="A32" s="21">
        <v>7</v>
      </c>
      <c r="B32" s="21" t="s">
        <v>59</v>
      </c>
      <c r="C32" s="21">
        <v>0</v>
      </c>
      <c r="D32" s="21">
        <v>0</v>
      </c>
      <c r="E32" s="21">
        <v>0</v>
      </c>
      <c r="F32" s="21">
        <v>0</v>
      </c>
      <c r="G32" s="21">
        <v>0</v>
      </c>
      <c r="H32" s="21">
        <v>0</v>
      </c>
    </row>
    <row r="33" spans="1:9" x14ac:dyDescent="0.25">
      <c r="A33" s="21">
        <v>8</v>
      </c>
      <c r="B33" s="21" t="s">
        <v>60</v>
      </c>
      <c r="C33" s="21">
        <v>25</v>
      </c>
      <c r="D33" s="21">
        <v>17.850000000000001</v>
      </c>
      <c r="E33" s="21">
        <v>0</v>
      </c>
      <c r="F33" s="21">
        <v>0</v>
      </c>
      <c r="G33" s="21">
        <v>25</v>
      </c>
      <c r="H33" s="21">
        <v>17.850000000000001</v>
      </c>
    </row>
    <row r="34" spans="1:9" x14ac:dyDescent="0.25">
      <c r="A34" s="21">
        <v>9</v>
      </c>
      <c r="B34" s="21" t="s">
        <v>61</v>
      </c>
      <c r="C34" s="21">
        <v>1044</v>
      </c>
      <c r="D34" s="21">
        <v>380.26</v>
      </c>
      <c r="E34" s="21">
        <v>0</v>
      </c>
      <c r="F34" s="21">
        <v>0</v>
      </c>
      <c r="G34" s="21">
        <v>1044</v>
      </c>
      <c r="H34" s="21">
        <v>380.26</v>
      </c>
    </row>
    <row r="35" spans="1:9" x14ac:dyDescent="0.25">
      <c r="A35" s="21">
        <v>10</v>
      </c>
      <c r="B35" s="21" t="s">
        <v>62</v>
      </c>
      <c r="C35" s="21">
        <v>0</v>
      </c>
      <c r="D35" s="21">
        <v>0</v>
      </c>
      <c r="E35" s="21">
        <v>0</v>
      </c>
      <c r="F35" s="21">
        <v>0</v>
      </c>
      <c r="G35" s="21">
        <v>0</v>
      </c>
      <c r="H35" s="21">
        <v>0</v>
      </c>
    </row>
    <row r="36" spans="1:9" x14ac:dyDescent="0.25">
      <c r="A36" s="21">
        <v>11</v>
      </c>
      <c r="B36" s="21" t="s">
        <v>84</v>
      </c>
      <c r="C36" s="21">
        <v>2902</v>
      </c>
      <c r="D36" s="21">
        <v>585.35</v>
      </c>
      <c r="E36" s="21">
        <v>287</v>
      </c>
      <c r="F36" s="21">
        <v>66.89</v>
      </c>
      <c r="G36" s="21">
        <v>3189</v>
      </c>
      <c r="H36" s="21">
        <v>652.24</v>
      </c>
    </row>
    <row r="37" spans="1:9" x14ac:dyDescent="0.25">
      <c r="A37" s="22" t="s">
        <v>85</v>
      </c>
      <c r="B37" s="22" t="s">
        <v>5</v>
      </c>
      <c r="C37" s="22">
        <v>5625</v>
      </c>
      <c r="D37" s="22">
        <v>1956.91</v>
      </c>
      <c r="E37" s="22">
        <v>305</v>
      </c>
      <c r="F37" s="22">
        <v>164.53</v>
      </c>
      <c r="G37" s="22">
        <v>5930</v>
      </c>
      <c r="H37" s="22">
        <v>2114.16</v>
      </c>
    </row>
    <row r="38" spans="1:9" x14ac:dyDescent="0.25">
      <c r="A38" s="21">
        <v>1</v>
      </c>
      <c r="B38" s="21" t="s">
        <v>64</v>
      </c>
      <c r="C38" s="21">
        <v>5219</v>
      </c>
      <c r="D38" s="21">
        <v>2042.16</v>
      </c>
      <c r="E38" s="21">
        <v>19001</v>
      </c>
      <c r="F38" s="21">
        <v>9632.44</v>
      </c>
      <c r="G38" s="21">
        <v>24220</v>
      </c>
      <c r="H38" s="21">
        <v>11674.6</v>
      </c>
    </row>
    <row r="39" spans="1:9" x14ac:dyDescent="0.25">
      <c r="A39" s="22" t="s">
        <v>86</v>
      </c>
      <c r="B39" s="22" t="s">
        <v>5</v>
      </c>
      <c r="C39" s="22">
        <v>5219</v>
      </c>
      <c r="D39" s="22">
        <v>2042.16</v>
      </c>
      <c r="E39" s="22">
        <v>19001</v>
      </c>
      <c r="F39" s="22">
        <v>9632.44</v>
      </c>
      <c r="G39" s="22">
        <v>24220</v>
      </c>
      <c r="H39" s="22">
        <v>11674.6</v>
      </c>
    </row>
    <row r="40" spans="1:9" x14ac:dyDescent="0.25">
      <c r="A40" s="21">
        <v>1</v>
      </c>
      <c r="B40" s="21" t="s">
        <v>66</v>
      </c>
      <c r="C40" s="32">
        <v>19408</v>
      </c>
      <c r="D40" s="32">
        <v>16347.13</v>
      </c>
      <c r="E40" s="32">
        <v>7473</v>
      </c>
      <c r="F40" s="32">
        <v>98860.22</v>
      </c>
      <c r="G40" s="32">
        <v>26881</v>
      </c>
      <c r="H40" s="32">
        <v>115207.35</v>
      </c>
    </row>
    <row r="41" spans="1:9" x14ac:dyDescent="0.25">
      <c r="A41" s="21">
        <v>2</v>
      </c>
      <c r="B41" s="21" t="s">
        <v>67</v>
      </c>
      <c r="C41" s="22">
        <v>0</v>
      </c>
      <c r="D41" s="22">
        <v>0</v>
      </c>
      <c r="E41" s="22">
        <v>0</v>
      </c>
      <c r="F41" s="22">
        <v>0</v>
      </c>
      <c r="G41" s="22">
        <v>0</v>
      </c>
      <c r="H41" s="22">
        <v>0</v>
      </c>
    </row>
    <row r="42" spans="1:9" x14ac:dyDescent="0.25">
      <c r="A42" s="21">
        <v>3</v>
      </c>
      <c r="B42" s="21" t="s">
        <v>68</v>
      </c>
      <c r="C42" s="22">
        <v>0</v>
      </c>
      <c r="D42" s="22">
        <v>0</v>
      </c>
      <c r="E42" s="22">
        <v>0</v>
      </c>
      <c r="F42" s="22">
        <v>0</v>
      </c>
      <c r="G42" s="22">
        <v>0</v>
      </c>
      <c r="H42" s="22">
        <v>0</v>
      </c>
    </row>
    <row r="43" spans="1:9" x14ac:dyDescent="0.25">
      <c r="A43" s="21">
        <v>4</v>
      </c>
      <c r="B43" s="21" t="s">
        <v>69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2">
        <v>0</v>
      </c>
    </row>
    <row r="44" spans="1:9" x14ac:dyDescent="0.25">
      <c r="A44" s="30" t="s">
        <v>109</v>
      </c>
      <c r="B44" s="31" t="s">
        <v>5</v>
      </c>
      <c r="C44" s="23">
        <f t="shared" ref="C44:H44" si="0">SUM(C40:C43)</f>
        <v>19408</v>
      </c>
      <c r="D44" s="23">
        <f t="shared" si="0"/>
        <v>16347.13</v>
      </c>
      <c r="E44" s="23">
        <f t="shared" si="0"/>
        <v>7473</v>
      </c>
      <c r="F44" s="23">
        <f t="shared" si="0"/>
        <v>98860.22</v>
      </c>
      <c r="G44" s="28">
        <f t="shared" si="0"/>
        <v>26881</v>
      </c>
      <c r="H44" s="29">
        <f t="shared" si="0"/>
        <v>115207.35</v>
      </c>
      <c r="I44" s="28"/>
    </row>
    <row r="45" spans="1:9" x14ac:dyDescent="0.25">
      <c r="A45" s="21">
        <v>1</v>
      </c>
      <c r="B45" s="21" t="s">
        <v>100</v>
      </c>
      <c r="C45" s="20">
        <v>0</v>
      </c>
      <c r="D45" s="16">
        <v>48388.51</v>
      </c>
      <c r="E45" s="33">
        <v>0</v>
      </c>
      <c r="F45" s="33">
        <v>0</v>
      </c>
      <c r="G45" s="33">
        <v>0</v>
      </c>
      <c r="H45" s="33">
        <v>48388.51</v>
      </c>
    </row>
    <row r="46" spans="1:9" x14ac:dyDescent="0.25">
      <c r="A46" s="22" t="s">
        <v>88</v>
      </c>
      <c r="B46" s="22" t="s">
        <v>5</v>
      </c>
      <c r="C46" s="22">
        <v>33129</v>
      </c>
      <c r="D46" s="22">
        <f>D25+D37+D39+D44+D45</f>
        <v>82961.23000000001</v>
      </c>
      <c r="E46" s="22">
        <v>86470</v>
      </c>
      <c r="F46" s="22">
        <v>147219.18</v>
      </c>
      <c r="G46" s="22">
        <v>119599</v>
      </c>
      <c r="H46" s="22">
        <f>H25+H37+H39+H44+H45</f>
        <v>230173.13</v>
      </c>
    </row>
    <row r="47" spans="1:9" customFormat="1" ht="15" customHeight="1" x14ac:dyDescent="0.25"/>
    <row r="48" spans="1:9" customFormat="1" x14ac:dyDescent="0.25"/>
    <row r="49" customFormat="1" x14ac:dyDescent="0.25"/>
  </sheetData>
  <mergeCells count="2">
    <mergeCell ref="A1:H1"/>
    <mergeCell ref="A2:H2"/>
  </mergeCells>
  <pageMargins left="0.7" right="0.7" top="0.75" bottom="0.75" header="0.3" footer="0.3"/>
  <pageSetup scale="95" orientation="portrait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6"/>
  <sheetViews>
    <sheetView topLeftCell="A37" workbookViewId="0">
      <selection sqref="A1:XFD1048576"/>
    </sheetView>
  </sheetViews>
  <sheetFormatPr defaultColWidth="12.140625" defaultRowHeight="15" x14ac:dyDescent="0.25"/>
  <cols>
    <col min="1" max="16384" width="12.140625" style="16"/>
  </cols>
  <sheetData>
    <row r="1" spans="1:17" ht="15.75" customHeight="1" x14ac:dyDescent="0.25">
      <c r="A1" s="355" t="s">
        <v>134</v>
      </c>
      <c r="B1" s="356"/>
      <c r="C1" s="356"/>
      <c r="D1" s="356"/>
      <c r="E1" s="356"/>
      <c r="F1" s="356"/>
      <c r="G1" s="356"/>
      <c r="H1" s="356"/>
    </row>
    <row r="2" spans="1:17" x14ac:dyDescent="0.25">
      <c r="A2" s="361" t="s">
        <v>123</v>
      </c>
      <c r="B2" s="356"/>
      <c r="C2" s="356"/>
      <c r="D2" s="356"/>
      <c r="E2" s="356"/>
      <c r="F2" s="356"/>
      <c r="G2" s="356"/>
      <c r="H2" s="356"/>
    </row>
    <row r="3" spans="1:17" ht="45" customHeight="1" x14ac:dyDescent="0.25">
      <c r="A3" s="17" t="s">
        <v>74</v>
      </c>
      <c r="B3" s="17" t="s">
        <v>24</v>
      </c>
      <c r="C3" s="17" t="s">
        <v>124</v>
      </c>
      <c r="D3" s="17" t="s">
        <v>125</v>
      </c>
      <c r="E3" s="17" t="s">
        <v>126</v>
      </c>
      <c r="F3" s="17" t="s">
        <v>127</v>
      </c>
      <c r="G3" s="34" t="s">
        <v>128</v>
      </c>
      <c r="H3" s="35" t="s">
        <v>5</v>
      </c>
    </row>
    <row r="4" spans="1:17" ht="15" customHeight="1" x14ac:dyDescent="0.25">
      <c r="A4" s="36">
        <v>1</v>
      </c>
      <c r="B4" s="37" t="s">
        <v>31</v>
      </c>
      <c r="C4" s="21">
        <v>179</v>
      </c>
      <c r="D4" s="38">
        <v>319.10759687680002</v>
      </c>
      <c r="E4" s="38">
        <v>199.8733</v>
      </c>
      <c r="F4" s="38">
        <f>C4+D4+E4</f>
        <v>697.98089687679999</v>
      </c>
      <c r="G4" s="39">
        <v>1671.9070000000002</v>
      </c>
      <c r="H4" s="40">
        <f>F4+G4</f>
        <v>2369.8878968768004</v>
      </c>
    </row>
    <row r="5" spans="1:17" ht="15" customHeight="1" x14ac:dyDescent="0.25">
      <c r="A5" s="36">
        <v>2</v>
      </c>
      <c r="B5" s="37" t="s">
        <v>32</v>
      </c>
      <c r="C5" s="21">
        <v>60</v>
      </c>
      <c r="D5" s="38">
        <v>109.09945687680001</v>
      </c>
      <c r="E5" s="38">
        <v>87.73830000000001</v>
      </c>
      <c r="F5" s="38">
        <f t="shared" ref="F5:F24" si="0">C5+D5+E5</f>
        <v>256.83775687679997</v>
      </c>
      <c r="G5" s="39">
        <v>503.42249999999996</v>
      </c>
      <c r="H5" s="40">
        <f t="shared" ref="H5:H24" si="1">F5+G5</f>
        <v>760.26025687679999</v>
      </c>
      <c r="Q5" s="41"/>
    </row>
    <row r="6" spans="1:17" x14ac:dyDescent="0.25">
      <c r="A6" s="36">
        <v>3</v>
      </c>
      <c r="B6" s="37" t="s">
        <v>33</v>
      </c>
      <c r="C6" s="21">
        <v>601</v>
      </c>
      <c r="D6" s="38">
        <v>618.07391143040013</v>
      </c>
      <c r="E6" s="38">
        <v>537.41930000000002</v>
      </c>
      <c r="F6" s="38">
        <f t="shared" si="0"/>
        <v>1756.4932114304002</v>
      </c>
      <c r="G6" s="39">
        <v>4205.8730499999992</v>
      </c>
      <c r="H6" s="40">
        <f t="shared" si="1"/>
        <v>5962.3662614303994</v>
      </c>
      <c r="Q6" s="41"/>
    </row>
    <row r="7" spans="1:17" x14ac:dyDescent="0.25">
      <c r="A7" s="36">
        <v>4</v>
      </c>
      <c r="B7" s="37" t="s">
        <v>34</v>
      </c>
      <c r="C7" s="21">
        <v>364</v>
      </c>
      <c r="D7" s="38">
        <v>505.33601867200002</v>
      </c>
      <c r="E7" s="38">
        <v>505.95549999999997</v>
      </c>
      <c r="F7" s="38">
        <f t="shared" si="0"/>
        <v>1375.2915186719999</v>
      </c>
      <c r="G7" s="39">
        <v>3649.0450999999998</v>
      </c>
      <c r="H7" s="40">
        <f t="shared" si="1"/>
        <v>5024.3366186719995</v>
      </c>
      <c r="Q7" s="41"/>
    </row>
    <row r="8" spans="1:17" x14ac:dyDescent="0.25">
      <c r="A8" s="36">
        <v>5</v>
      </c>
      <c r="B8" s="37" t="s">
        <v>35</v>
      </c>
      <c r="C8" s="21">
        <v>60</v>
      </c>
      <c r="D8" s="38">
        <v>109.09945687680001</v>
      </c>
      <c r="E8" s="38">
        <v>87.73830000000001</v>
      </c>
      <c r="F8" s="38">
        <f t="shared" si="0"/>
        <v>256.83775687679997</v>
      </c>
      <c r="G8" s="39">
        <v>503.42249999999996</v>
      </c>
      <c r="H8" s="40">
        <f t="shared" si="1"/>
        <v>760.26025687679999</v>
      </c>
      <c r="Q8" s="41"/>
    </row>
    <row r="9" spans="1:17" x14ac:dyDescent="0.25">
      <c r="A9" s="36">
        <v>6</v>
      </c>
      <c r="B9" s="37" t="s">
        <v>36</v>
      </c>
      <c r="C9" s="21">
        <v>2326</v>
      </c>
      <c r="D9" s="38">
        <v>1341.0336749696</v>
      </c>
      <c r="E9" s="38">
        <v>1048.5739000000001</v>
      </c>
      <c r="F9" s="38">
        <f t="shared" si="0"/>
        <v>4715.6075749696001</v>
      </c>
      <c r="G9" s="39">
        <v>5932.3542999999991</v>
      </c>
      <c r="H9" s="40">
        <f t="shared" si="1"/>
        <v>10647.961874969598</v>
      </c>
      <c r="Q9" s="41"/>
    </row>
    <row r="10" spans="1:17" x14ac:dyDescent="0.25">
      <c r="A10" s="36">
        <v>7</v>
      </c>
      <c r="B10" s="37" t="s">
        <v>37</v>
      </c>
      <c r="C10" s="21">
        <v>2724</v>
      </c>
      <c r="D10" s="38">
        <v>1516.9840493024001</v>
      </c>
      <c r="E10" s="38">
        <v>965.95319999999992</v>
      </c>
      <c r="F10" s="38">
        <f t="shared" si="0"/>
        <v>5206.9372493024002</v>
      </c>
      <c r="G10" s="39">
        <v>5859.37446</v>
      </c>
      <c r="H10" s="40">
        <f t="shared" si="1"/>
        <v>11066.311709302401</v>
      </c>
      <c r="Q10" s="41"/>
    </row>
    <row r="11" spans="1:17" x14ac:dyDescent="0.25">
      <c r="A11" s="36">
        <v>8</v>
      </c>
      <c r="B11" s="37" t="s">
        <v>38</v>
      </c>
      <c r="C11" s="21">
        <v>60</v>
      </c>
      <c r="D11" s="38">
        <v>109.09945687680001</v>
      </c>
      <c r="E11" s="38">
        <v>87.73830000000001</v>
      </c>
      <c r="F11" s="38">
        <f t="shared" si="0"/>
        <v>256.83775687679997</v>
      </c>
      <c r="G11" s="39">
        <v>503.42249999999996</v>
      </c>
      <c r="H11" s="40">
        <f t="shared" si="1"/>
        <v>760.26025687679999</v>
      </c>
      <c r="Q11" s="41"/>
    </row>
    <row r="12" spans="1:17" x14ac:dyDescent="0.25">
      <c r="A12" s="36">
        <v>9</v>
      </c>
      <c r="B12" s="37" t="s">
        <v>39</v>
      </c>
      <c r="C12" s="21">
        <v>255</v>
      </c>
      <c r="D12" s="38">
        <v>261.76455687680004</v>
      </c>
      <c r="E12" s="38">
        <v>275.42169999999999</v>
      </c>
      <c r="F12" s="38">
        <f t="shared" si="0"/>
        <v>792.18625687680003</v>
      </c>
      <c r="G12" s="39">
        <v>2237.6673000000001</v>
      </c>
      <c r="H12" s="40">
        <f t="shared" si="1"/>
        <v>3029.8535568768002</v>
      </c>
      <c r="Q12" s="41"/>
    </row>
    <row r="13" spans="1:17" x14ac:dyDescent="0.25">
      <c r="A13" s="36">
        <v>10</v>
      </c>
      <c r="B13" s="37" t="s">
        <v>40</v>
      </c>
      <c r="C13" s="21">
        <v>543</v>
      </c>
      <c r="D13" s="38">
        <v>407.17085687680003</v>
      </c>
      <c r="E13" s="38">
        <v>161.08879999999999</v>
      </c>
      <c r="F13" s="38">
        <f t="shared" si="0"/>
        <v>1111.2596568767999</v>
      </c>
      <c r="G13" s="39">
        <v>643.18409999999994</v>
      </c>
      <c r="H13" s="40">
        <f t="shared" si="1"/>
        <v>1754.4437568767999</v>
      </c>
      <c r="Q13" s="41"/>
    </row>
    <row r="14" spans="1:17" x14ac:dyDescent="0.25">
      <c r="A14" s="36">
        <v>11</v>
      </c>
      <c r="B14" s="37" t="s">
        <v>41</v>
      </c>
      <c r="C14" s="21">
        <v>419</v>
      </c>
      <c r="D14" s="38">
        <v>589.09701512640004</v>
      </c>
      <c r="E14" s="38">
        <v>356.64260000000002</v>
      </c>
      <c r="F14" s="38">
        <f t="shared" si="0"/>
        <v>1364.7396151264002</v>
      </c>
      <c r="G14" s="39">
        <v>1048.6007999999999</v>
      </c>
      <c r="H14" s="40">
        <f t="shared" si="1"/>
        <v>2413.3404151264003</v>
      </c>
      <c r="Q14" s="41"/>
    </row>
    <row r="15" spans="1:17" x14ac:dyDescent="0.25">
      <c r="A15" s="36">
        <v>12</v>
      </c>
      <c r="B15" s="37" t="s">
        <v>42</v>
      </c>
      <c r="C15" s="21">
        <v>60</v>
      </c>
      <c r="D15" s="38">
        <v>109.09945687680001</v>
      </c>
      <c r="E15" s="38">
        <v>87.73830000000001</v>
      </c>
      <c r="F15" s="38">
        <f t="shared" si="0"/>
        <v>256.83775687679997</v>
      </c>
      <c r="G15" s="39">
        <v>503.42249999999996</v>
      </c>
      <c r="H15" s="40">
        <f t="shared" si="1"/>
        <v>760.26025687679999</v>
      </c>
      <c r="Q15" s="41"/>
    </row>
    <row r="16" spans="1:17" x14ac:dyDescent="0.25">
      <c r="A16" s="36">
        <v>13</v>
      </c>
      <c r="B16" s="37" t="s">
        <v>43</v>
      </c>
      <c r="C16" s="21">
        <v>2047</v>
      </c>
      <c r="D16" s="38">
        <v>1592.4163336288002</v>
      </c>
      <c r="E16" s="38">
        <v>1149.4827</v>
      </c>
      <c r="F16" s="38">
        <f t="shared" si="0"/>
        <v>4788.8990336288007</v>
      </c>
      <c r="G16" s="39">
        <v>5958.2880999999998</v>
      </c>
      <c r="H16" s="40">
        <f t="shared" si="1"/>
        <v>10747.1871336288</v>
      </c>
      <c r="Q16" s="41"/>
    </row>
    <row r="17" spans="1:17" x14ac:dyDescent="0.25">
      <c r="A17" s="36">
        <v>14</v>
      </c>
      <c r="B17" s="37" t="s">
        <v>44</v>
      </c>
      <c r="C17" s="21">
        <v>60</v>
      </c>
      <c r="D17" s="38">
        <v>109.09945687680001</v>
      </c>
      <c r="E17" s="38">
        <v>87.73830000000001</v>
      </c>
      <c r="F17" s="38">
        <f t="shared" si="0"/>
        <v>256.83775687679997</v>
      </c>
      <c r="G17" s="39">
        <v>503.42249999999996</v>
      </c>
      <c r="H17" s="40">
        <f t="shared" si="1"/>
        <v>760.26025687679999</v>
      </c>
      <c r="Q17" s="41"/>
    </row>
    <row r="18" spans="1:17" s="48" customFormat="1" ht="15.75" x14ac:dyDescent="0.25">
      <c r="A18" s="42">
        <v>15</v>
      </c>
      <c r="B18" s="43" t="s">
        <v>45</v>
      </c>
      <c r="C18" s="44">
        <v>35103</v>
      </c>
      <c r="D18" s="45">
        <v>15409.6045830496</v>
      </c>
      <c r="E18" s="45">
        <v>7994.7839999999997</v>
      </c>
      <c r="F18" s="45">
        <f t="shared" si="0"/>
        <v>58507.3885830496</v>
      </c>
      <c r="G18" s="46">
        <v>44153.242639999997</v>
      </c>
      <c r="H18" s="47">
        <f t="shared" si="1"/>
        <v>102660.6312230496</v>
      </c>
      <c r="Q18" s="49"/>
    </row>
    <row r="19" spans="1:17" x14ac:dyDescent="0.25">
      <c r="A19" s="36">
        <v>16</v>
      </c>
      <c r="B19" s="37" t="s">
        <v>46</v>
      </c>
      <c r="C19" s="21">
        <v>889</v>
      </c>
      <c r="D19" s="38">
        <v>763.48021143040012</v>
      </c>
      <c r="E19" s="38">
        <v>364.61400000000003</v>
      </c>
      <c r="F19" s="38">
        <f t="shared" si="0"/>
        <v>2017.0942114304003</v>
      </c>
      <c r="G19" s="39">
        <v>2153.4515999999999</v>
      </c>
      <c r="H19" s="40">
        <f t="shared" si="1"/>
        <v>4170.5458114304001</v>
      </c>
      <c r="Q19" s="41"/>
    </row>
    <row r="20" spans="1:17" x14ac:dyDescent="0.25">
      <c r="A20" s="36">
        <v>17</v>
      </c>
      <c r="B20" s="37" t="s">
        <v>47</v>
      </c>
      <c r="C20" s="21">
        <v>3755</v>
      </c>
      <c r="D20" s="38">
        <v>2143.2934393023997</v>
      </c>
      <c r="E20" s="38">
        <v>1458.4650999999999</v>
      </c>
      <c r="F20" s="38">
        <f t="shared" si="0"/>
        <v>7356.7585393024001</v>
      </c>
      <c r="G20" s="39">
        <v>5843.9227600000004</v>
      </c>
      <c r="H20" s="40">
        <f t="shared" si="1"/>
        <v>13200.6812993024</v>
      </c>
      <c r="Q20" s="41"/>
    </row>
    <row r="21" spans="1:17" x14ac:dyDescent="0.25">
      <c r="A21" s="36">
        <v>18</v>
      </c>
      <c r="B21" s="37" t="s">
        <v>48</v>
      </c>
      <c r="C21" s="21">
        <v>2651</v>
      </c>
      <c r="D21" s="38">
        <v>1571.6130749696001</v>
      </c>
      <c r="E21" s="38">
        <v>1019.7931</v>
      </c>
      <c r="F21" s="38">
        <f t="shared" si="0"/>
        <v>5242.4061749696002</v>
      </c>
      <c r="G21" s="39">
        <v>4044.6456800000001</v>
      </c>
      <c r="H21" s="40">
        <f t="shared" si="1"/>
        <v>9287.0518549696008</v>
      </c>
      <c r="Q21" s="41"/>
    </row>
    <row r="22" spans="1:17" x14ac:dyDescent="0.25">
      <c r="A22" s="36"/>
      <c r="B22" s="37" t="s">
        <v>49</v>
      </c>
      <c r="C22" s="21">
        <v>1559</v>
      </c>
      <c r="D22" s="38">
        <v>818.71552512640005</v>
      </c>
      <c r="E22" s="38">
        <v>563.36450000000002</v>
      </c>
      <c r="F22" s="38">
        <f t="shared" si="0"/>
        <v>2941.0800251264004</v>
      </c>
      <c r="G22" s="39">
        <v>2154.6297399999999</v>
      </c>
      <c r="H22" s="40">
        <f t="shared" si="1"/>
        <v>5095.7097651264003</v>
      </c>
      <c r="Q22" s="41"/>
    </row>
    <row r="23" spans="1:17" x14ac:dyDescent="0.25">
      <c r="A23" s="36">
        <v>19</v>
      </c>
      <c r="B23" s="37" t="s">
        <v>50</v>
      </c>
      <c r="C23" s="21">
        <v>406</v>
      </c>
      <c r="D23" s="38">
        <v>465.40881143040008</v>
      </c>
      <c r="E23" s="38">
        <v>351.44349999999997</v>
      </c>
      <c r="F23" s="38">
        <f t="shared" si="0"/>
        <v>1222.8523114304001</v>
      </c>
      <c r="G23" s="39">
        <v>2025.3975</v>
      </c>
      <c r="H23" s="40">
        <f t="shared" si="1"/>
        <v>3248.2498114303999</v>
      </c>
      <c r="Q23" s="41"/>
    </row>
    <row r="24" spans="1:17" x14ac:dyDescent="0.25">
      <c r="A24" s="36">
        <v>20</v>
      </c>
      <c r="B24" s="37" t="s">
        <v>51</v>
      </c>
      <c r="C24" s="21">
        <v>543</v>
      </c>
      <c r="D24" s="38">
        <v>407</v>
      </c>
      <c r="E24" s="38">
        <v>161</v>
      </c>
      <c r="F24" s="38">
        <f t="shared" si="0"/>
        <v>1111</v>
      </c>
      <c r="G24" s="39">
        <v>643</v>
      </c>
      <c r="H24" s="40">
        <f t="shared" si="1"/>
        <v>1754</v>
      </c>
      <c r="Q24" s="41"/>
    </row>
    <row r="25" spans="1:17" ht="30" x14ac:dyDescent="0.25">
      <c r="A25" s="50"/>
      <c r="B25" s="51" t="s">
        <v>129</v>
      </c>
      <c r="C25" s="22">
        <f t="shared" ref="C25:H25" si="2">SUM(C4:C24)</f>
        <v>54664</v>
      </c>
      <c r="D25" s="52">
        <f t="shared" si="2"/>
        <v>29275.596943452801</v>
      </c>
      <c r="E25" s="52">
        <f t="shared" si="2"/>
        <v>17552.566699999999</v>
      </c>
      <c r="F25" s="52">
        <f t="shared" si="2"/>
        <v>101492.1636434528</v>
      </c>
      <c r="G25" s="52">
        <f t="shared" si="2"/>
        <v>94741.696630000006</v>
      </c>
      <c r="H25" s="53">
        <f t="shared" si="2"/>
        <v>196233.86027345282</v>
      </c>
      <c r="Q25" s="41"/>
    </row>
    <row r="26" spans="1:17" x14ac:dyDescent="0.25">
      <c r="A26" s="36">
        <v>1</v>
      </c>
      <c r="B26" s="37" t="s">
        <v>53</v>
      </c>
      <c r="C26" s="21">
        <v>4260</v>
      </c>
      <c r="D26" s="38">
        <v>2323.9464922560001</v>
      </c>
      <c r="E26" s="38">
        <v>1410.2859000000001</v>
      </c>
      <c r="F26" s="38">
        <f>C26+D26+E26</f>
        <v>7994.2323922559999</v>
      </c>
      <c r="G26" s="39">
        <v>7454.1589599999988</v>
      </c>
      <c r="H26" s="40">
        <f>F26+G26</f>
        <v>15448.391352256</v>
      </c>
      <c r="Q26" s="41"/>
    </row>
    <row r="27" spans="1:17" x14ac:dyDescent="0.25">
      <c r="A27" s="36">
        <v>2</v>
      </c>
      <c r="B27" s="37" t="s">
        <v>54</v>
      </c>
      <c r="C27" s="21">
        <v>111</v>
      </c>
      <c r="D27" s="38">
        <v>226.42377512640002</v>
      </c>
      <c r="E27" s="38">
        <v>297.54419999999999</v>
      </c>
      <c r="F27" s="38">
        <f t="shared" ref="F27:F35" si="3">C27+D27+E27</f>
        <v>634.96797512640001</v>
      </c>
      <c r="G27" s="39">
        <v>3048.7123000000001</v>
      </c>
      <c r="H27" s="40">
        <f t="shared" ref="H27:H35" si="4">F27+G27</f>
        <v>3683.6802751264004</v>
      </c>
      <c r="Q27" s="41"/>
    </row>
    <row r="28" spans="1:17" x14ac:dyDescent="0.25">
      <c r="A28" s="36">
        <v>3</v>
      </c>
      <c r="B28" s="37" t="s">
        <v>55</v>
      </c>
      <c r="C28" s="21">
        <v>2549</v>
      </c>
      <c r="D28" s="38">
        <v>1353.2459292512001</v>
      </c>
      <c r="E28" s="38">
        <v>677.67399999999998</v>
      </c>
      <c r="F28" s="38">
        <f t="shared" si="3"/>
        <v>4579.9199292512003</v>
      </c>
      <c r="G28" s="39">
        <v>5626.0858600000001</v>
      </c>
      <c r="H28" s="40">
        <f t="shared" si="4"/>
        <v>10206.005789251201</v>
      </c>
      <c r="Q28" s="41"/>
    </row>
    <row r="29" spans="1:17" x14ac:dyDescent="0.25">
      <c r="A29" s="36">
        <v>4</v>
      </c>
      <c r="B29" s="37" t="s">
        <v>56</v>
      </c>
      <c r="C29" s="21">
        <v>415</v>
      </c>
      <c r="D29" s="38">
        <v>277.54439648639999</v>
      </c>
      <c r="E29" s="38">
        <v>198.41409999999999</v>
      </c>
      <c r="F29" s="38">
        <f t="shared" si="3"/>
        <v>890.95849648640001</v>
      </c>
      <c r="G29" s="39">
        <v>971</v>
      </c>
      <c r="H29" s="40">
        <f t="shared" si="4"/>
        <v>1861.9584964864</v>
      </c>
      <c r="Q29" s="41"/>
    </row>
    <row r="30" spans="1:17" x14ac:dyDescent="0.25">
      <c r="A30" s="36">
        <v>5</v>
      </c>
      <c r="B30" s="37" t="s">
        <v>57</v>
      </c>
      <c r="C30" s="21">
        <v>1427</v>
      </c>
      <c r="D30" s="38">
        <v>1318.5879586720002</v>
      </c>
      <c r="E30" s="38">
        <v>707.55469999999991</v>
      </c>
      <c r="F30" s="38">
        <f t="shared" si="3"/>
        <v>3453.1426586719999</v>
      </c>
      <c r="G30" s="39">
        <v>3690</v>
      </c>
      <c r="H30" s="40">
        <f t="shared" si="4"/>
        <v>7143.1426586719999</v>
      </c>
      <c r="Q30" s="41"/>
    </row>
    <row r="31" spans="1:17" x14ac:dyDescent="0.25">
      <c r="A31" s="36">
        <v>6</v>
      </c>
      <c r="B31" s="37" t="s">
        <v>58</v>
      </c>
      <c r="C31" s="21">
        <v>60</v>
      </c>
      <c r="D31" s="38">
        <v>118</v>
      </c>
      <c r="E31" s="38">
        <v>88</v>
      </c>
      <c r="F31" s="38">
        <f t="shared" si="3"/>
        <v>266</v>
      </c>
      <c r="G31" s="39">
        <v>573</v>
      </c>
      <c r="H31" s="40">
        <f t="shared" si="4"/>
        <v>839</v>
      </c>
      <c r="Q31" s="41"/>
    </row>
    <row r="32" spans="1:17" x14ac:dyDescent="0.25">
      <c r="A32" s="36">
        <v>7</v>
      </c>
      <c r="B32" s="37" t="s">
        <v>59</v>
      </c>
      <c r="C32" s="21">
        <v>60</v>
      </c>
      <c r="D32" s="38">
        <v>118</v>
      </c>
      <c r="E32" s="21">
        <v>88</v>
      </c>
      <c r="F32" s="38">
        <f t="shared" si="3"/>
        <v>266</v>
      </c>
      <c r="G32" s="39">
        <v>503</v>
      </c>
      <c r="H32" s="40">
        <f t="shared" si="4"/>
        <v>769</v>
      </c>
      <c r="Q32" s="41"/>
    </row>
    <row r="33" spans="1:17" x14ac:dyDescent="0.25">
      <c r="A33" s="36">
        <v>8</v>
      </c>
      <c r="B33" s="37" t="s">
        <v>60</v>
      </c>
      <c r="C33" s="21">
        <v>60</v>
      </c>
      <c r="D33" s="38">
        <v>118</v>
      </c>
      <c r="E33" s="21">
        <v>88</v>
      </c>
      <c r="F33" s="38">
        <f t="shared" si="3"/>
        <v>266</v>
      </c>
      <c r="G33" s="39">
        <v>843</v>
      </c>
      <c r="H33" s="40">
        <f t="shared" si="4"/>
        <v>1109</v>
      </c>
      <c r="Q33" s="41"/>
    </row>
    <row r="34" spans="1:17" x14ac:dyDescent="0.25">
      <c r="A34" s="36">
        <v>9</v>
      </c>
      <c r="B34" s="37" t="s">
        <v>61</v>
      </c>
      <c r="C34" s="21">
        <v>60</v>
      </c>
      <c r="D34" s="38">
        <v>2756.89426</v>
      </c>
      <c r="E34" s="21">
        <v>88</v>
      </c>
      <c r="F34" s="38">
        <f t="shared" si="3"/>
        <v>2904.89426</v>
      </c>
      <c r="G34" s="39">
        <v>503</v>
      </c>
      <c r="H34" s="40">
        <f t="shared" si="4"/>
        <v>3407.89426</v>
      </c>
      <c r="Q34" s="41"/>
    </row>
    <row r="35" spans="1:17" x14ac:dyDescent="0.25">
      <c r="A35" s="36">
        <v>10</v>
      </c>
      <c r="B35" s="37" t="s">
        <v>62</v>
      </c>
      <c r="C35" s="21">
        <v>0</v>
      </c>
      <c r="D35" s="38">
        <v>0</v>
      </c>
      <c r="E35" s="21">
        <v>0</v>
      </c>
      <c r="F35" s="38">
        <f t="shared" si="3"/>
        <v>0</v>
      </c>
      <c r="G35" s="39">
        <v>0</v>
      </c>
      <c r="H35" s="40">
        <f t="shared" si="4"/>
        <v>0</v>
      </c>
      <c r="Q35" s="41"/>
    </row>
    <row r="36" spans="1:17" ht="45" x14ac:dyDescent="0.25">
      <c r="A36" s="50"/>
      <c r="B36" s="51" t="s">
        <v>130</v>
      </c>
      <c r="C36" s="22">
        <f>SUM(C26:C35)</f>
        <v>9002</v>
      </c>
      <c r="D36" s="52">
        <f>SUM(D26:D35)</f>
        <v>8610.6428117920004</v>
      </c>
      <c r="E36" s="52">
        <f>SUM(E26:E35)</f>
        <v>3643.4728999999998</v>
      </c>
      <c r="F36" s="52">
        <f t="shared" ref="F36:G36" si="5">SUM(F26:F35)</f>
        <v>21256.115711792001</v>
      </c>
      <c r="G36" s="52">
        <f t="shared" si="5"/>
        <v>23211.957119999999</v>
      </c>
      <c r="H36" s="53">
        <f>SUM(H26:H35)</f>
        <v>44468.072831792</v>
      </c>
      <c r="Q36" s="41"/>
    </row>
    <row r="37" spans="1:17" x14ac:dyDescent="0.25">
      <c r="A37" s="36">
        <v>1</v>
      </c>
      <c r="B37" s="37" t="s">
        <v>64</v>
      </c>
      <c r="C37" s="21">
        <v>12136</v>
      </c>
      <c r="D37" s="38">
        <v>14208.5768905184</v>
      </c>
      <c r="E37" s="21">
        <v>9151</v>
      </c>
      <c r="F37" s="38">
        <f>C37+D37+E37</f>
        <v>35495.576890518401</v>
      </c>
      <c r="G37" s="54">
        <v>27403</v>
      </c>
      <c r="H37" s="40">
        <f>F37+G37</f>
        <v>62898.576890518401</v>
      </c>
      <c r="Q37" s="41"/>
    </row>
    <row r="38" spans="1:17" ht="30" x14ac:dyDescent="0.25">
      <c r="A38" s="50"/>
      <c r="B38" s="51" t="s">
        <v>131</v>
      </c>
      <c r="C38" s="22">
        <f>SUM(C37)</f>
        <v>12136</v>
      </c>
      <c r="D38" s="52">
        <f>SUM(D37)</f>
        <v>14208.5768905184</v>
      </c>
      <c r="E38" s="52">
        <f>SUM(E37)</f>
        <v>9151</v>
      </c>
      <c r="F38" s="52">
        <f t="shared" ref="F38:G38" si="6">SUM(F37)</f>
        <v>35495.576890518401</v>
      </c>
      <c r="G38" s="52">
        <f t="shared" si="6"/>
        <v>27403</v>
      </c>
      <c r="H38" s="53">
        <f>F38+G38</f>
        <v>62898.576890518401</v>
      </c>
      <c r="Q38" s="41"/>
    </row>
    <row r="39" spans="1:17" x14ac:dyDescent="0.25">
      <c r="A39" s="36">
        <v>1</v>
      </c>
      <c r="B39" s="37" t="s">
        <v>66</v>
      </c>
      <c r="C39" s="21">
        <v>8490</v>
      </c>
      <c r="D39" s="38">
        <v>7126.2122492735989</v>
      </c>
      <c r="E39" s="38">
        <v>4450.4468999999999</v>
      </c>
      <c r="F39" s="38">
        <f>C39+D39+E39</f>
        <v>20066.659149273597</v>
      </c>
      <c r="G39" s="39">
        <v>18331.738680000006</v>
      </c>
      <c r="H39" s="40">
        <f>F39+G39</f>
        <v>38398.397829273599</v>
      </c>
      <c r="Q39" s="41"/>
    </row>
    <row r="40" spans="1:17" x14ac:dyDescent="0.25">
      <c r="A40" s="36">
        <v>2</v>
      </c>
      <c r="B40" s="37" t="s">
        <v>67</v>
      </c>
      <c r="C40" s="21">
        <v>165</v>
      </c>
      <c r="D40" s="38">
        <v>291.03020000000004</v>
      </c>
      <c r="E40" s="38">
        <v>256.22410000000002</v>
      </c>
      <c r="F40" s="38">
        <f t="shared" ref="F40:F42" si="7">C40+D40+E40</f>
        <v>712.25430000000006</v>
      </c>
      <c r="G40" s="39">
        <v>166.90630000000002</v>
      </c>
      <c r="H40" s="40">
        <f t="shared" ref="H40:H42" si="8">F40+G40</f>
        <v>879.16060000000004</v>
      </c>
      <c r="Q40" s="41"/>
    </row>
    <row r="41" spans="1:17" x14ac:dyDescent="0.25">
      <c r="A41" s="36">
        <v>3</v>
      </c>
      <c r="B41" s="37" t="s">
        <v>68</v>
      </c>
      <c r="C41" s="21">
        <v>477</v>
      </c>
      <c r="D41" s="38">
        <v>489.15273731200006</v>
      </c>
      <c r="E41" s="38">
        <v>351.44349999999997</v>
      </c>
      <c r="F41" s="38">
        <f t="shared" si="7"/>
        <v>1317.5962373120001</v>
      </c>
      <c r="G41" s="39">
        <v>1006.8449999999999</v>
      </c>
      <c r="H41" s="40">
        <f t="shared" si="8"/>
        <v>2324.4412373119999</v>
      </c>
      <c r="Q41" s="41"/>
    </row>
    <row r="42" spans="1:17" x14ac:dyDescent="0.25">
      <c r="A42" s="36">
        <v>4</v>
      </c>
      <c r="B42" s="37" t="s">
        <v>69</v>
      </c>
      <c r="C42" s="21">
        <v>165</v>
      </c>
      <c r="D42" s="38">
        <v>298.02399999999994</v>
      </c>
      <c r="E42" s="38">
        <v>196.04410000000001</v>
      </c>
      <c r="F42" s="38">
        <f t="shared" si="7"/>
        <v>659.06809999999996</v>
      </c>
      <c r="G42" s="39">
        <v>135.45609000000002</v>
      </c>
      <c r="H42" s="40">
        <f t="shared" si="8"/>
        <v>794.52418999999998</v>
      </c>
      <c r="Q42" s="41"/>
    </row>
    <row r="43" spans="1:17" ht="45" x14ac:dyDescent="0.25">
      <c r="A43" s="22"/>
      <c r="B43" s="51" t="s">
        <v>132</v>
      </c>
      <c r="C43" s="22">
        <f>SUM(C39:C42)</f>
        <v>9297</v>
      </c>
      <c r="D43" s="52">
        <f>SUM(D39:D42)</f>
        <v>8204.4191865855992</v>
      </c>
      <c r="E43" s="52">
        <f>SUM(E39:E42)</f>
        <v>5254.1586000000007</v>
      </c>
      <c r="F43" s="52">
        <f t="shared" ref="F43:G43" si="9">SUM(F39:F42)</f>
        <v>22755.577786585596</v>
      </c>
      <c r="G43" s="52">
        <f t="shared" si="9"/>
        <v>19640.946070000005</v>
      </c>
      <c r="H43" s="53">
        <f>SUM(H39:H42)</f>
        <v>42396.523856585598</v>
      </c>
      <c r="Q43" s="41"/>
    </row>
    <row r="44" spans="1:17" ht="30" x14ac:dyDescent="0.25">
      <c r="A44" s="22"/>
      <c r="B44" s="51" t="s">
        <v>133</v>
      </c>
      <c r="C44" s="22">
        <f t="shared" ref="C44:H44" si="10">C25+C36+C38+C43</f>
        <v>85099</v>
      </c>
      <c r="D44" s="52">
        <f t="shared" si="10"/>
        <v>60299.235832348801</v>
      </c>
      <c r="E44" s="52">
        <f t="shared" si="10"/>
        <v>35601.198199999999</v>
      </c>
      <c r="F44" s="52">
        <f t="shared" si="10"/>
        <v>180999.4340323488</v>
      </c>
      <c r="G44" s="55">
        <f t="shared" si="10"/>
        <v>164997.59982</v>
      </c>
      <c r="H44" s="53">
        <f t="shared" si="10"/>
        <v>345997.03385234886</v>
      </c>
      <c r="Q44" s="41"/>
    </row>
    <row r="45" spans="1:17" x14ac:dyDescent="0.25">
      <c r="Q45" s="41"/>
    </row>
    <row r="46" spans="1:17" x14ac:dyDescent="0.25">
      <c r="A46" s="354">
        <v>24</v>
      </c>
      <c r="B46" s="354"/>
      <c r="C46" s="354"/>
      <c r="D46" s="354"/>
      <c r="E46" s="354"/>
      <c r="F46" s="354"/>
      <c r="G46" s="354"/>
      <c r="H46" s="354"/>
      <c r="K46" s="41"/>
      <c r="Q46" s="41"/>
    </row>
  </sheetData>
  <mergeCells count="3">
    <mergeCell ref="A1:H1"/>
    <mergeCell ref="A2:H2"/>
    <mergeCell ref="A46:H46"/>
  </mergeCells>
  <pageMargins left="0.7" right="0.7" top="0.75" bottom="0.75" header="0.3" footer="0.3"/>
  <pageSetup scale="85" orientation="portrait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topLeftCell="A28" workbookViewId="0">
      <selection activeCell="C45" sqref="C45"/>
    </sheetView>
  </sheetViews>
  <sheetFormatPr defaultColWidth="11.5703125" defaultRowHeight="15" x14ac:dyDescent="0.25"/>
  <cols>
    <col min="1" max="16384" width="11.5703125" style="16"/>
  </cols>
  <sheetData>
    <row r="1" spans="1:13" ht="15.75" customHeight="1" x14ac:dyDescent="0.25">
      <c r="A1" s="355" t="s">
        <v>135</v>
      </c>
      <c r="B1" s="356"/>
      <c r="C1" s="356"/>
      <c r="D1" s="356"/>
      <c r="E1" s="356"/>
      <c r="F1" s="356"/>
      <c r="G1" s="356"/>
      <c r="H1" s="356"/>
      <c r="I1" s="356"/>
      <c r="J1" s="356"/>
      <c r="K1" s="356"/>
      <c r="L1" s="356"/>
      <c r="M1" s="356"/>
    </row>
    <row r="2" spans="1:13" x14ac:dyDescent="0.25">
      <c r="A2" s="361" t="s">
        <v>123</v>
      </c>
      <c r="B2" s="356"/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6"/>
    </row>
    <row r="3" spans="1:13" s="18" customFormat="1" ht="60" x14ac:dyDescent="0.25">
      <c r="A3" s="17" t="s">
        <v>74</v>
      </c>
      <c r="B3" s="17" t="s">
        <v>24</v>
      </c>
      <c r="C3" s="17" t="s">
        <v>136</v>
      </c>
      <c r="D3" s="17" t="s">
        <v>124</v>
      </c>
      <c r="E3" s="17" t="s">
        <v>137</v>
      </c>
      <c r="F3" s="17" t="s">
        <v>125</v>
      </c>
      <c r="G3" s="17" t="s">
        <v>138</v>
      </c>
      <c r="H3" s="17" t="s">
        <v>126</v>
      </c>
      <c r="I3" s="17" t="s">
        <v>139</v>
      </c>
      <c r="J3" s="17" t="s">
        <v>127</v>
      </c>
      <c r="K3" s="17" t="s">
        <v>140</v>
      </c>
      <c r="L3" s="17" t="s">
        <v>141</v>
      </c>
      <c r="M3" s="17" t="s">
        <v>142</v>
      </c>
    </row>
    <row r="4" spans="1:13" x14ac:dyDescent="0.25">
      <c r="A4" s="21">
        <v>1</v>
      </c>
      <c r="B4" s="21" t="s">
        <v>31</v>
      </c>
      <c r="C4" s="21">
        <v>4</v>
      </c>
      <c r="D4" s="21">
        <v>25</v>
      </c>
      <c r="E4" s="21">
        <v>17</v>
      </c>
      <c r="F4" s="21">
        <v>264</v>
      </c>
      <c r="G4" s="21">
        <v>2</v>
      </c>
      <c r="H4" s="21">
        <v>4</v>
      </c>
      <c r="I4" s="21">
        <v>23</v>
      </c>
      <c r="J4" s="21">
        <v>293</v>
      </c>
      <c r="K4" s="21">
        <v>261</v>
      </c>
      <c r="L4" s="21">
        <v>23</v>
      </c>
      <c r="M4" s="21">
        <v>554</v>
      </c>
    </row>
    <row r="5" spans="1:13" x14ac:dyDescent="0.25">
      <c r="A5" s="21">
        <v>2</v>
      </c>
      <c r="B5" s="21" t="s">
        <v>32</v>
      </c>
      <c r="C5" s="21">
        <v>0</v>
      </c>
      <c r="D5" s="21">
        <v>0</v>
      </c>
      <c r="E5" s="21">
        <v>86</v>
      </c>
      <c r="F5" s="21">
        <v>260</v>
      </c>
      <c r="G5" s="21">
        <v>0</v>
      </c>
      <c r="H5" s="21">
        <v>0</v>
      </c>
      <c r="I5" s="21">
        <v>86</v>
      </c>
      <c r="J5" s="21">
        <v>260</v>
      </c>
      <c r="K5" s="21">
        <v>147</v>
      </c>
      <c r="L5" s="21">
        <v>86</v>
      </c>
      <c r="M5" s="21">
        <v>407</v>
      </c>
    </row>
    <row r="6" spans="1:13" x14ac:dyDescent="0.25">
      <c r="A6" s="21">
        <v>3</v>
      </c>
      <c r="B6" s="21" t="s">
        <v>33</v>
      </c>
      <c r="C6" s="21">
        <v>887</v>
      </c>
      <c r="D6" s="21">
        <v>320</v>
      </c>
      <c r="E6" s="21">
        <v>220</v>
      </c>
      <c r="F6" s="21">
        <v>962</v>
      </c>
      <c r="G6" s="21">
        <v>318</v>
      </c>
      <c r="H6" s="21">
        <v>1536</v>
      </c>
      <c r="I6" s="21">
        <v>1425</v>
      </c>
      <c r="J6" s="21">
        <v>2818</v>
      </c>
      <c r="K6" s="21">
        <v>0</v>
      </c>
      <c r="L6" s="21">
        <v>1425</v>
      </c>
      <c r="M6" s="21">
        <v>2818</v>
      </c>
    </row>
    <row r="7" spans="1:13" x14ac:dyDescent="0.25">
      <c r="A7" s="21">
        <v>4</v>
      </c>
      <c r="B7" s="21" t="s">
        <v>34</v>
      </c>
      <c r="C7" s="21">
        <v>80</v>
      </c>
      <c r="D7" s="21">
        <v>162</v>
      </c>
      <c r="E7" s="21">
        <v>108</v>
      </c>
      <c r="F7" s="21">
        <v>180</v>
      </c>
      <c r="G7" s="21">
        <v>70</v>
      </c>
      <c r="H7" s="21">
        <v>185</v>
      </c>
      <c r="I7" s="21">
        <v>258</v>
      </c>
      <c r="J7" s="21">
        <v>527</v>
      </c>
      <c r="K7" s="21">
        <v>275</v>
      </c>
      <c r="L7" s="21">
        <v>258</v>
      </c>
      <c r="M7" s="21">
        <v>802</v>
      </c>
    </row>
    <row r="8" spans="1:13" x14ac:dyDescent="0.25">
      <c r="A8" s="21">
        <v>5</v>
      </c>
      <c r="B8" s="21" t="s">
        <v>35</v>
      </c>
      <c r="C8" s="21">
        <v>0</v>
      </c>
      <c r="D8" s="21">
        <v>0</v>
      </c>
      <c r="E8" s="21">
        <v>67</v>
      </c>
      <c r="F8" s="21">
        <v>88</v>
      </c>
      <c r="G8" s="21">
        <v>1</v>
      </c>
      <c r="H8" s="21">
        <v>2</v>
      </c>
      <c r="I8" s="21">
        <v>68</v>
      </c>
      <c r="J8" s="21">
        <v>90</v>
      </c>
      <c r="K8" s="21">
        <v>99</v>
      </c>
      <c r="L8" s="21">
        <v>68</v>
      </c>
      <c r="M8" s="21">
        <v>189</v>
      </c>
    </row>
    <row r="9" spans="1:13" x14ac:dyDescent="0.25">
      <c r="A9" s="21">
        <v>6</v>
      </c>
      <c r="B9" s="21" t="s">
        <v>36</v>
      </c>
      <c r="C9" s="21">
        <v>320</v>
      </c>
      <c r="D9" s="21">
        <v>100</v>
      </c>
      <c r="E9" s="21">
        <v>1506</v>
      </c>
      <c r="F9" s="21">
        <v>307</v>
      </c>
      <c r="G9" s="21">
        <v>1445</v>
      </c>
      <c r="H9" s="21">
        <v>681</v>
      </c>
      <c r="I9" s="21">
        <v>3271</v>
      </c>
      <c r="J9" s="21">
        <v>1088</v>
      </c>
      <c r="K9" s="21">
        <v>644</v>
      </c>
      <c r="L9" s="21">
        <v>3271</v>
      </c>
      <c r="M9" s="21">
        <v>1732</v>
      </c>
    </row>
    <row r="10" spans="1:13" x14ac:dyDescent="0.25">
      <c r="A10" s="21">
        <v>7</v>
      </c>
      <c r="B10" s="21" t="s">
        <v>37</v>
      </c>
      <c r="C10" s="21">
        <v>226</v>
      </c>
      <c r="D10" s="21">
        <v>200</v>
      </c>
      <c r="E10" s="21">
        <v>394</v>
      </c>
      <c r="F10" s="21">
        <v>697</v>
      </c>
      <c r="G10" s="21">
        <v>91</v>
      </c>
      <c r="H10" s="21">
        <v>540</v>
      </c>
      <c r="I10" s="21">
        <v>711</v>
      </c>
      <c r="J10" s="21">
        <v>1437</v>
      </c>
      <c r="K10" s="21">
        <v>5425</v>
      </c>
      <c r="L10" s="21">
        <v>711</v>
      </c>
      <c r="M10" s="21">
        <v>6862</v>
      </c>
    </row>
    <row r="11" spans="1:13" x14ac:dyDescent="0.25">
      <c r="A11" s="21">
        <v>8</v>
      </c>
      <c r="B11" s="21" t="s">
        <v>38</v>
      </c>
      <c r="C11" s="21">
        <v>0</v>
      </c>
      <c r="D11" s="21">
        <v>0</v>
      </c>
      <c r="E11" s="21">
        <v>3</v>
      </c>
      <c r="F11" s="21">
        <v>10</v>
      </c>
      <c r="G11" s="21">
        <v>6</v>
      </c>
      <c r="H11" s="21">
        <v>25</v>
      </c>
      <c r="I11" s="21">
        <v>9</v>
      </c>
      <c r="J11" s="21">
        <v>35</v>
      </c>
      <c r="K11" s="21">
        <v>180</v>
      </c>
      <c r="L11" s="21">
        <v>9</v>
      </c>
      <c r="M11" s="21">
        <v>215</v>
      </c>
    </row>
    <row r="12" spans="1:13" x14ac:dyDescent="0.25">
      <c r="A12" s="21">
        <v>9</v>
      </c>
      <c r="B12" s="21" t="s">
        <v>39</v>
      </c>
      <c r="C12" s="21">
        <v>7</v>
      </c>
      <c r="D12" s="21">
        <v>64</v>
      </c>
      <c r="E12" s="21">
        <v>6</v>
      </c>
      <c r="F12" s="21">
        <v>177</v>
      </c>
      <c r="G12" s="21">
        <v>71</v>
      </c>
      <c r="H12" s="21">
        <v>827</v>
      </c>
      <c r="I12" s="21">
        <v>84</v>
      </c>
      <c r="J12" s="21">
        <v>1067</v>
      </c>
      <c r="K12" s="21">
        <v>324</v>
      </c>
      <c r="L12" s="21">
        <v>84</v>
      </c>
      <c r="M12" s="21">
        <v>1391</v>
      </c>
    </row>
    <row r="13" spans="1:13" x14ac:dyDescent="0.25">
      <c r="A13" s="21">
        <v>10</v>
      </c>
      <c r="B13" s="21" t="s">
        <v>40</v>
      </c>
      <c r="C13" s="21">
        <v>0</v>
      </c>
      <c r="D13" s="21">
        <v>0</v>
      </c>
      <c r="E13" s="21">
        <v>33</v>
      </c>
      <c r="F13" s="21">
        <v>194</v>
      </c>
      <c r="G13" s="21">
        <v>0</v>
      </c>
      <c r="H13" s="21">
        <v>0</v>
      </c>
      <c r="I13" s="21">
        <v>33</v>
      </c>
      <c r="J13" s="21">
        <v>194</v>
      </c>
      <c r="K13" s="21">
        <v>99</v>
      </c>
      <c r="L13" s="21">
        <v>33</v>
      </c>
      <c r="M13" s="21">
        <v>293</v>
      </c>
    </row>
    <row r="14" spans="1:13" x14ac:dyDescent="0.25">
      <c r="A14" s="21">
        <v>11</v>
      </c>
      <c r="B14" s="21" t="s">
        <v>41</v>
      </c>
      <c r="C14" s="21">
        <v>6</v>
      </c>
      <c r="D14" s="21">
        <v>822</v>
      </c>
      <c r="E14" s="21">
        <v>208</v>
      </c>
      <c r="F14" s="21">
        <v>14575</v>
      </c>
      <c r="G14" s="21">
        <v>0</v>
      </c>
      <c r="H14" s="21">
        <v>0</v>
      </c>
      <c r="I14" s="21">
        <v>214</v>
      </c>
      <c r="J14" s="21">
        <v>15397</v>
      </c>
      <c r="K14" s="21">
        <v>614</v>
      </c>
      <c r="L14" s="21">
        <v>214</v>
      </c>
      <c r="M14" s="21">
        <v>16011</v>
      </c>
    </row>
    <row r="15" spans="1:13" x14ac:dyDescent="0.25">
      <c r="A15" s="21">
        <v>12</v>
      </c>
      <c r="B15" s="21" t="s">
        <v>42</v>
      </c>
      <c r="C15" s="21">
        <v>0</v>
      </c>
      <c r="D15" s="21">
        <v>0</v>
      </c>
      <c r="E15" s="21">
        <v>1</v>
      </c>
      <c r="F15" s="21">
        <v>22</v>
      </c>
      <c r="G15" s="21">
        <v>0</v>
      </c>
      <c r="H15" s="21">
        <v>0</v>
      </c>
      <c r="I15" s="21">
        <v>1</v>
      </c>
      <c r="J15" s="21">
        <v>22</v>
      </c>
      <c r="K15" s="21">
        <v>192</v>
      </c>
      <c r="L15" s="21">
        <v>1</v>
      </c>
      <c r="M15" s="21">
        <v>214</v>
      </c>
    </row>
    <row r="16" spans="1:13" x14ac:dyDescent="0.25">
      <c r="A16" s="21">
        <v>13</v>
      </c>
      <c r="B16" s="21" t="s">
        <v>43</v>
      </c>
      <c r="C16" s="21">
        <v>0</v>
      </c>
      <c r="D16" s="21">
        <v>129</v>
      </c>
      <c r="E16" s="21">
        <v>905</v>
      </c>
      <c r="F16" s="21">
        <v>2917</v>
      </c>
      <c r="G16" s="21">
        <v>382</v>
      </c>
      <c r="H16" s="21">
        <v>0</v>
      </c>
      <c r="I16" s="21">
        <v>1287</v>
      </c>
      <c r="J16" s="21">
        <v>3046</v>
      </c>
      <c r="K16" s="21">
        <v>3363</v>
      </c>
      <c r="L16" s="21">
        <v>1287</v>
      </c>
      <c r="M16" s="21">
        <v>6408</v>
      </c>
    </row>
    <row r="17" spans="1:13" x14ac:dyDescent="0.25">
      <c r="A17" s="21">
        <v>14</v>
      </c>
      <c r="B17" s="21" t="s">
        <v>44</v>
      </c>
      <c r="C17" s="21">
        <v>0</v>
      </c>
      <c r="D17" s="21">
        <v>0</v>
      </c>
      <c r="E17" s="21">
        <v>23</v>
      </c>
      <c r="F17" s="21">
        <v>65</v>
      </c>
      <c r="G17" s="21">
        <v>0</v>
      </c>
      <c r="H17" s="21">
        <v>0</v>
      </c>
      <c r="I17" s="21">
        <v>23</v>
      </c>
      <c r="J17" s="21">
        <v>65</v>
      </c>
      <c r="K17" s="21">
        <v>79</v>
      </c>
      <c r="L17" s="21">
        <v>23</v>
      </c>
      <c r="M17" s="21">
        <v>143</v>
      </c>
    </row>
    <row r="18" spans="1:13" x14ac:dyDescent="0.25">
      <c r="A18" s="21">
        <v>15</v>
      </c>
      <c r="B18" s="21" t="s">
        <v>45</v>
      </c>
      <c r="C18" s="21">
        <v>54351</v>
      </c>
      <c r="D18" s="21">
        <v>33284</v>
      </c>
      <c r="E18" s="21">
        <v>808</v>
      </c>
      <c r="F18" s="21">
        <v>11729</v>
      </c>
      <c r="G18" s="21">
        <v>1045</v>
      </c>
      <c r="H18" s="21">
        <v>3898</v>
      </c>
      <c r="I18" s="21">
        <v>56204</v>
      </c>
      <c r="J18" s="21">
        <v>48911</v>
      </c>
      <c r="K18" s="21">
        <v>85168</v>
      </c>
      <c r="L18" s="21">
        <v>56204</v>
      </c>
      <c r="M18" s="21">
        <v>134080</v>
      </c>
    </row>
    <row r="19" spans="1:13" x14ac:dyDescent="0.25">
      <c r="A19" s="21">
        <v>16</v>
      </c>
      <c r="B19" s="21" t="s">
        <v>46</v>
      </c>
      <c r="C19" s="21">
        <v>11</v>
      </c>
      <c r="D19" s="21">
        <v>10</v>
      </c>
      <c r="E19" s="21">
        <v>384</v>
      </c>
      <c r="F19" s="21">
        <v>2401</v>
      </c>
      <c r="G19" s="21">
        <v>35</v>
      </c>
      <c r="H19" s="21">
        <v>983</v>
      </c>
      <c r="I19" s="21">
        <v>430</v>
      </c>
      <c r="J19" s="21">
        <v>3395</v>
      </c>
      <c r="K19" s="21">
        <v>47</v>
      </c>
      <c r="L19" s="21">
        <v>430</v>
      </c>
      <c r="M19" s="21">
        <v>3442</v>
      </c>
    </row>
    <row r="20" spans="1:13" x14ac:dyDescent="0.25">
      <c r="A20" s="21">
        <v>17</v>
      </c>
      <c r="B20" s="21" t="s">
        <v>47</v>
      </c>
      <c r="C20" s="21">
        <v>315</v>
      </c>
      <c r="D20" s="21">
        <v>182</v>
      </c>
      <c r="E20" s="21">
        <v>83</v>
      </c>
      <c r="F20" s="21">
        <v>109</v>
      </c>
      <c r="G20" s="21">
        <v>124</v>
      </c>
      <c r="H20" s="21">
        <v>141</v>
      </c>
      <c r="I20" s="21">
        <v>522</v>
      </c>
      <c r="J20" s="21">
        <v>432</v>
      </c>
      <c r="K20" s="21">
        <v>199</v>
      </c>
      <c r="L20" s="21">
        <v>522</v>
      </c>
      <c r="M20" s="21">
        <v>631</v>
      </c>
    </row>
    <row r="21" spans="1:13" x14ac:dyDescent="0.25">
      <c r="A21" s="21">
        <v>18</v>
      </c>
      <c r="B21" s="21" t="s">
        <v>48</v>
      </c>
      <c r="C21" s="21">
        <v>131</v>
      </c>
      <c r="D21" s="21">
        <v>80</v>
      </c>
      <c r="E21" s="21">
        <v>240</v>
      </c>
      <c r="F21" s="21">
        <v>1416</v>
      </c>
      <c r="G21" s="21">
        <v>462</v>
      </c>
      <c r="H21" s="21">
        <v>3132</v>
      </c>
      <c r="I21" s="21">
        <v>833</v>
      </c>
      <c r="J21" s="21">
        <v>4628</v>
      </c>
      <c r="K21" s="21">
        <v>364</v>
      </c>
      <c r="L21" s="21">
        <v>833</v>
      </c>
      <c r="M21" s="21">
        <v>4992</v>
      </c>
    </row>
    <row r="22" spans="1:13" x14ac:dyDescent="0.25">
      <c r="A22" s="21">
        <v>19</v>
      </c>
      <c r="B22" s="21" t="s">
        <v>49</v>
      </c>
      <c r="C22" s="21">
        <v>23</v>
      </c>
      <c r="D22" s="21">
        <v>60</v>
      </c>
      <c r="E22" s="21">
        <v>3</v>
      </c>
      <c r="F22" s="21">
        <v>9</v>
      </c>
      <c r="G22" s="21">
        <v>63</v>
      </c>
      <c r="H22" s="21">
        <v>237</v>
      </c>
      <c r="I22" s="21">
        <v>89</v>
      </c>
      <c r="J22" s="21">
        <v>306</v>
      </c>
      <c r="K22" s="21">
        <v>205</v>
      </c>
      <c r="L22" s="21">
        <v>89</v>
      </c>
      <c r="M22" s="21">
        <v>510</v>
      </c>
    </row>
    <row r="23" spans="1:13" x14ac:dyDescent="0.25">
      <c r="A23" s="21">
        <v>20</v>
      </c>
      <c r="B23" s="21" t="s">
        <v>50</v>
      </c>
      <c r="C23" s="21">
        <v>38</v>
      </c>
      <c r="D23" s="21">
        <v>396</v>
      </c>
      <c r="E23" s="21">
        <v>59</v>
      </c>
      <c r="F23" s="21">
        <v>334</v>
      </c>
      <c r="G23" s="21">
        <v>51</v>
      </c>
      <c r="H23" s="21">
        <v>98</v>
      </c>
      <c r="I23" s="21">
        <v>148</v>
      </c>
      <c r="J23" s="21">
        <v>829</v>
      </c>
      <c r="K23" s="21">
        <v>61</v>
      </c>
      <c r="L23" s="21">
        <v>148</v>
      </c>
      <c r="M23" s="21">
        <v>889</v>
      </c>
    </row>
    <row r="24" spans="1:13" x14ac:dyDescent="0.25">
      <c r="A24" s="21">
        <v>21</v>
      </c>
      <c r="B24" s="21" t="s">
        <v>51</v>
      </c>
      <c r="C24" s="21">
        <v>0</v>
      </c>
      <c r="D24" s="21">
        <v>31</v>
      </c>
      <c r="E24" s="21">
        <v>1141</v>
      </c>
      <c r="F24" s="21">
        <v>721</v>
      </c>
      <c r="G24" s="21">
        <v>2</v>
      </c>
      <c r="H24" s="21">
        <v>338</v>
      </c>
      <c r="I24" s="21">
        <v>1143</v>
      </c>
      <c r="J24" s="21">
        <v>1090</v>
      </c>
      <c r="K24" s="21">
        <v>542</v>
      </c>
      <c r="L24" s="21">
        <v>1143</v>
      </c>
      <c r="M24" s="21">
        <v>1632</v>
      </c>
    </row>
    <row r="25" spans="1:13" ht="45" x14ac:dyDescent="0.25">
      <c r="A25" s="22"/>
      <c r="B25" s="22" t="s">
        <v>129</v>
      </c>
      <c r="C25" s="22">
        <v>56399</v>
      </c>
      <c r="D25" s="22">
        <v>35865</v>
      </c>
      <c r="E25" s="22">
        <v>6295</v>
      </c>
      <c r="F25" s="22">
        <v>37437</v>
      </c>
      <c r="G25" s="22">
        <v>4168</v>
      </c>
      <c r="H25" s="22">
        <v>12627</v>
      </c>
      <c r="I25" s="22">
        <v>66862</v>
      </c>
      <c r="J25" s="22">
        <v>85930</v>
      </c>
      <c r="K25" s="22">
        <v>98288</v>
      </c>
      <c r="L25" s="22">
        <v>66862</v>
      </c>
      <c r="M25" s="22">
        <v>184215</v>
      </c>
    </row>
    <row r="26" spans="1:13" x14ac:dyDescent="0.25">
      <c r="A26" s="21">
        <v>1</v>
      </c>
      <c r="B26" s="21" t="s">
        <v>53</v>
      </c>
      <c r="C26" s="21">
        <v>754</v>
      </c>
      <c r="D26" s="21">
        <v>372.51</v>
      </c>
      <c r="E26" s="21">
        <v>375</v>
      </c>
      <c r="F26" s="21">
        <v>2067.09</v>
      </c>
      <c r="G26" s="21">
        <v>1810</v>
      </c>
      <c r="H26" s="21">
        <v>9670.0499999999993</v>
      </c>
      <c r="I26" s="21">
        <v>2939</v>
      </c>
      <c r="J26" s="21">
        <v>12109.65</v>
      </c>
      <c r="K26" s="21">
        <v>13659.22</v>
      </c>
      <c r="L26" s="21">
        <v>2939</v>
      </c>
      <c r="M26" s="21">
        <v>25768.87</v>
      </c>
    </row>
    <row r="27" spans="1:13" x14ac:dyDescent="0.25">
      <c r="A27" s="21">
        <v>2</v>
      </c>
      <c r="B27" s="21" t="s">
        <v>54</v>
      </c>
      <c r="C27" s="21">
        <v>0</v>
      </c>
      <c r="D27" s="21">
        <v>0</v>
      </c>
      <c r="E27" s="21">
        <v>0</v>
      </c>
      <c r="F27" s="21">
        <v>0</v>
      </c>
      <c r="G27" s="21">
        <v>14</v>
      </c>
      <c r="H27" s="21">
        <v>361.61</v>
      </c>
      <c r="I27" s="21">
        <v>14</v>
      </c>
      <c r="J27" s="21">
        <v>361.61</v>
      </c>
      <c r="K27" s="21">
        <v>3143.89</v>
      </c>
      <c r="L27" s="21">
        <v>14</v>
      </c>
      <c r="M27" s="21">
        <v>3505.5</v>
      </c>
    </row>
    <row r="28" spans="1:13" x14ac:dyDescent="0.25">
      <c r="A28" s="21">
        <v>3</v>
      </c>
      <c r="B28" s="21" t="s">
        <v>55</v>
      </c>
      <c r="C28" s="21">
        <v>81</v>
      </c>
      <c r="D28" s="21">
        <v>197.03</v>
      </c>
      <c r="E28" s="21">
        <v>11</v>
      </c>
      <c r="F28" s="21">
        <v>118.67</v>
      </c>
      <c r="G28" s="21">
        <v>0</v>
      </c>
      <c r="H28" s="21">
        <v>0</v>
      </c>
      <c r="I28" s="21">
        <v>92</v>
      </c>
      <c r="J28" s="21">
        <v>315.7</v>
      </c>
      <c r="K28" s="21">
        <v>2151.7800000000002</v>
      </c>
      <c r="L28" s="21">
        <v>92</v>
      </c>
      <c r="M28" s="21">
        <v>2467.48</v>
      </c>
    </row>
    <row r="29" spans="1:13" x14ac:dyDescent="0.25">
      <c r="A29" s="21">
        <v>4</v>
      </c>
      <c r="B29" s="21" t="s">
        <v>56</v>
      </c>
      <c r="C29" s="21">
        <v>6</v>
      </c>
      <c r="D29" s="21">
        <v>27</v>
      </c>
      <c r="E29" s="21">
        <v>45</v>
      </c>
      <c r="F29" s="21">
        <v>779</v>
      </c>
      <c r="G29" s="21">
        <v>0</v>
      </c>
      <c r="H29" s="21">
        <v>0</v>
      </c>
      <c r="I29" s="21">
        <v>51</v>
      </c>
      <c r="J29" s="21">
        <v>806</v>
      </c>
      <c r="K29" s="21">
        <v>0</v>
      </c>
      <c r="L29" s="21">
        <v>51</v>
      </c>
      <c r="M29" s="21">
        <v>806</v>
      </c>
    </row>
    <row r="30" spans="1:13" x14ac:dyDescent="0.25">
      <c r="A30" s="21">
        <v>5</v>
      </c>
      <c r="B30" s="21" t="s">
        <v>57</v>
      </c>
      <c r="C30" s="21">
        <v>5</v>
      </c>
      <c r="D30" s="21">
        <v>8.6999999999999993</v>
      </c>
      <c r="E30" s="21">
        <v>1</v>
      </c>
      <c r="F30" s="21">
        <v>50.93</v>
      </c>
      <c r="G30" s="21">
        <v>4</v>
      </c>
      <c r="H30" s="21">
        <v>3.64</v>
      </c>
      <c r="I30" s="21">
        <v>10</v>
      </c>
      <c r="J30" s="21">
        <v>63.27</v>
      </c>
      <c r="K30" s="21">
        <v>994.24</v>
      </c>
      <c r="L30" s="21">
        <v>10</v>
      </c>
      <c r="M30" s="21">
        <v>1057.51</v>
      </c>
    </row>
    <row r="31" spans="1:13" x14ac:dyDescent="0.25">
      <c r="A31" s="21">
        <v>6</v>
      </c>
      <c r="B31" s="21" t="s">
        <v>58</v>
      </c>
      <c r="C31" s="21">
        <v>0</v>
      </c>
      <c r="D31" s="21">
        <v>0</v>
      </c>
      <c r="E31" s="21">
        <v>3</v>
      </c>
      <c r="F31" s="21">
        <v>52</v>
      </c>
      <c r="G31" s="21">
        <v>0</v>
      </c>
      <c r="H31" s="21">
        <v>0</v>
      </c>
      <c r="I31" s="21">
        <v>3</v>
      </c>
      <c r="J31" s="21">
        <v>52</v>
      </c>
      <c r="K31" s="21">
        <v>5587</v>
      </c>
      <c r="L31" s="21">
        <v>3</v>
      </c>
      <c r="M31" s="21">
        <v>5639</v>
      </c>
    </row>
    <row r="32" spans="1:13" x14ac:dyDescent="0.25">
      <c r="A32" s="21">
        <v>7</v>
      </c>
      <c r="B32" s="21" t="s">
        <v>59</v>
      </c>
      <c r="C32" s="21">
        <v>0</v>
      </c>
      <c r="D32" s="21">
        <v>0</v>
      </c>
      <c r="E32" s="21">
        <v>0</v>
      </c>
      <c r="F32" s="21">
        <v>0</v>
      </c>
      <c r="G32" s="21">
        <v>0</v>
      </c>
      <c r="H32" s="21">
        <v>0</v>
      </c>
      <c r="I32" s="21">
        <v>0</v>
      </c>
      <c r="J32" s="21">
        <v>0</v>
      </c>
      <c r="K32" s="21">
        <v>0</v>
      </c>
      <c r="L32" s="21">
        <v>0</v>
      </c>
      <c r="M32" s="21">
        <v>0</v>
      </c>
    </row>
    <row r="33" spans="1:13" x14ac:dyDescent="0.25">
      <c r="A33" s="21">
        <v>8</v>
      </c>
      <c r="B33" s="21" t="s">
        <v>60</v>
      </c>
      <c r="C33" s="21">
        <v>25</v>
      </c>
      <c r="D33" s="21">
        <v>17.850000000000001</v>
      </c>
      <c r="E33" s="21">
        <v>20</v>
      </c>
      <c r="F33" s="21">
        <v>389.13</v>
      </c>
      <c r="G33" s="21">
        <v>0</v>
      </c>
      <c r="H33" s="21">
        <v>0</v>
      </c>
      <c r="I33" s="21">
        <v>45</v>
      </c>
      <c r="J33" s="21">
        <v>406.98</v>
      </c>
      <c r="K33" s="21">
        <v>150.6</v>
      </c>
      <c r="L33" s="21">
        <v>45</v>
      </c>
      <c r="M33" s="21">
        <v>557.58000000000004</v>
      </c>
    </row>
    <row r="34" spans="1:13" x14ac:dyDescent="0.25">
      <c r="A34" s="21">
        <v>9</v>
      </c>
      <c r="B34" s="21" t="s">
        <v>61</v>
      </c>
      <c r="C34" s="21">
        <v>461</v>
      </c>
      <c r="D34" s="21">
        <v>323.45</v>
      </c>
      <c r="E34" s="21">
        <v>7239</v>
      </c>
      <c r="F34" s="21">
        <v>5227.13</v>
      </c>
      <c r="G34" s="21">
        <v>69</v>
      </c>
      <c r="H34" s="21">
        <v>19.96</v>
      </c>
      <c r="I34" s="21">
        <v>7769</v>
      </c>
      <c r="J34" s="21">
        <v>5570.54</v>
      </c>
      <c r="K34" s="21">
        <v>80.680000000000007</v>
      </c>
      <c r="L34" s="21">
        <v>7769</v>
      </c>
      <c r="M34" s="21">
        <v>5651.22</v>
      </c>
    </row>
    <row r="35" spans="1:13" x14ac:dyDescent="0.25">
      <c r="A35" s="21">
        <v>10</v>
      </c>
      <c r="B35" s="21" t="s">
        <v>62</v>
      </c>
      <c r="C35" s="21">
        <v>0</v>
      </c>
      <c r="D35" s="21">
        <v>0</v>
      </c>
      <c r="E35" s="21">
        <v>0</v>
      </c>
      <c r="F35" s="21">
        <v>0</v>
      </c>
      <c r="G35" s="21">
        <v>0</v>
      </c>
      <c r="H35" s="21">
        <v>0</v>
      </c>
      <c r="I35" s="21">
        <v>0</v>
      </c>
      <c r="J35" s="21">
        <v>0</v>
      </c>
      <c r="K35" s="21">
        <v>0</v>
      </c>
      <c r="L35" s="21">
        <v>0</v>
      </c>
      <c r="M35" s="21">
        <v>0</v>
      </c>
    </row>
    <row r="36" spans="1:13" x14ac:dyDescent="0.25">
      <c r="A36" s="21">
        <v>11</v>
      </c>
      <c r="B36" s="21" t="s">
        <v>84</v>
      </c>
      <c r="C36" s="21">
        <v>599</v>
      </c>
      <c r="D36" s="21">
        <v>222.05</v>
      </c>
      <c r="E36" s="21">
        <v>0</v>
      </c>
      <c r="F36" s="21">
        <v>0</v>
      </c>
      <c r="G36" s="21">
        <v>213</v>
      </c>
      <c r="H36" s="21">
        <v>76.349999999999994</v>
      </c>
      <c r="I36" s="21">
        <v>812</v>
      </c>
      <c r="J36" s="21">
        <v>298.39999999999998</v>
      </c>
      <c r="K36" s="21">
        <v>0</v>
      </c>
      <c r="L36" s="21">
        <v>812</v>
      </c>
      <c r="M36" s="21">
        <v>298.39999999999998</v>
      </c>
    </row>
    <row r="37" spans="1:13" ht="45" x14ac:dyDescent="0.25">
      <c r="A37" s="22"/>
      <c r="B37" s="22" t="s">
        <v>130</v>
      </c>
      <c r="C37" s="22">
        <v>1931</v>
      </c>
      <c r="D37" s="22">
        <v>1168.5899999999999</v>
      </c>
      <c r="E37" s="22">
        <v>7694</v>
      </c>
      <c r="F37" s="22">
        <v>8683.9500000000007</v>
      </c>
      <c r="G37" s="22">
        <v>2110</v>
      </c>
      <c r="H37" s="22">
        <v>10131.61</v>
      </c>
      <c r="I37" s="22">
        <v>11735</v>
      </c>
      <c r="J37" s="22">
        <v>19984.150000000001</v>
      </c>
      <c r="K37" s="22">
        <v>25767.41</v>
      </c>
      <c r="L37" s="22">
        <v>11735</v>
      </c>
      <c r="M37" s="22">
        <v>45751.56</v>
      </c>
    </row>
    <row r="38" spans="1:13" x14ac:dyDescent="0.25">
      <c r="A38" s="21">
        <v>1</v>
      </c>
      <c r="B38" s="21" t="s">
        <v>64</v>
      </c>
      <c r="C38" s="21">
        <v>6007</v>
      </c>
      <c r="D38" s="21">
        <v>4236</v>
      </c>
      <c r="E38" s="21">
        <v>3164</v>
      </c>
      <c r="F38" s="21">
        <v>14628</v>
      </c>
      <c r="G38" s="21">
        <v>0</v>
      </c>
      <c r="H38" s="21">
        <v>0</v>
      </c>
      <c r="I38" s="21">
        <v>9171</v>
      </c>
      <c r="J38" s="21">
        <v>18864</v>
      </c>
      <c r="K38" s="21">
        <v>7748</v>
      </c>
      <c r="L38" s="21">
        <v>9171</v>
      </c>
      <c r="M38" s="21">
        <v>26612</v>
      </c>
    </row>
    <row r="39" spans="1:13" ht="30" x14ac:dyDescent="0.25">
      <c r="A39" s="22"/>
      <c r="B39" s="22" t="s">
        <v>131</v>
      </c>
      <c r="C39" s="22">
        <v>6007</v>
      </c>
      <c r="D39" s="22">
        <v>4236</v>
      </c>
      <c r="E39" s="22">
        <v>3164</v>
      </c>
      <c r="F39" s="22">
        <v>14628</v>
      </c>
      <c r="G39" s="22">
        <v>0</v>
      </c>
      <c r="H39" s="22">
        <v>0</v>
      </c>
      <c r="I39" s="22">
        <v>9171</v>
      </c>
      <c r="J39" s="22">
        <v>18864</v>
      </c>
      <c r="K39" s="22">
        <v>7748</v>
      </c>
      <c r="L39" s="22">
        <v>9171</v>
      </c>
      <c r="M39" s="22">
        <v>26612</v>
      </c>
    </row>
    <row r="40" spans="1:13" x14ac:dyDescent="0.25">
      <c r="A40" s="21">
        <v>1</v>
      </c>
      <c r="B40" s="21" t="s">
        <v>66</v>
      </c>
      <c r="C40" s="21">
        <v>567</v>
      </c>
      <c r="D40" s="21">
        <v>431.61</v>
      </c>
      <c r="E40" s="21">
        <v>33</v>
      </c>
      <c r="F40" s="21">
        <v>31.81</v>
      </c>
      <c r="G40" s="21">
        <v>32</v>
      </c>
      <c r="H40" s="21">
        <v>248.39</v>
      </c>
      <c r="I40" s="21">
        <v>632</v>
      </c>
      <c r="J40" s="21">
        <v>711.81</v>
      </c>
      <c r="K40" s="21">
        <v>403.64</v>
      </c>
      <c r="L40" s="21">
        <v>632</v>
      </c>
      <c r="M40" s="21">
        <v>1115.45</v>
      </c>
    </row>
    <row r="41" spans="1:13" x14ac:dyDescent="0.25">
      <c r="A41" s="21">
        <v>2</v>
      </c>
      <c r="B41" s="21" t="s">
        <v>67</v>
      </c>
      <c r="C41" s="21">
        <v>0</v>
      </c>
      <c r="D41" s="21">
        <v>0</v>
      </c>
      <c r="E41" s="21">
        <v>48</v>
      </c>
      <c r="F41" s="21">
        <v>247.42</v>
      </c>
      <c r="G41" s="21">
        <v>65</v>
      </c>
      <c r="H41" s="21">
        <v>177.85</v>
      </c>
      <c r="I41" s="21">
        <v>113</v>
      </c>
      <c r="J41" s="21">
        <v>425.27</v>
      </c>
      <c r="K41" s="21">
        <v>126.92</v>
      </c>
      <c r="L41" s="21">
        <v>113</v>
      </c>
      <c r="M41" s="21">
        <v>552.19000000000005</v>
      </c>
    </row>
    <row r="42" spans="1:13" x14ac:dyDescent="0.25">
      <c r="A42" s="21">
        <v>3</v>
      </c>
      <c r="B42" s="21" t="s">
        <v>68</v>
      </c>
      <c r="C42" s="21">
        <v>0</v>
      </c>
      <c r="D42" s="21">
        <v>0</v>
      </c>
      <c r="E42" s="21">
        <v>0</v>
      </c>
      <c r="F42" s="21">
        <v>0</v>
      </c>
      <c r="G42" s="21">
        <v>297</v>
      </c>
      <c r="H42" s="21">
        <v>225.95</v>
      </c>
      <c r="I42" s="21">
        <v>297</v>
      </c>
      <c r="J42" s="21">
        <v>225.95</v>
      </c>
      <c r="K42" s="21">
        <v>145.5</v>
      </c>
      <c r="L42" s="21">
        <v>297</v>
      </c>
      <c r="M42" s="21">
        <v>371.45</v>
      </c>
    </row>
    <row r="43" spans="1:13" ht="45" x14ac:dyDescent="0.25">
      <c r="A43" s="22"/>
      <c r="B43" s="22" t="s">
        <v>132</v>
      </c>
      <c r="C43" s="22">
        <v>567</v>
      </c>
      <c r="D43" s="22">
        <v>431.61</v>
      </c>
      <c r="E43" s="22">
        <v>81</v>
      </c>
      <c r="F43" s="22">
        <v>279.23</v>
      </c>
      <c r="G43" s="22">
        <v>394</v>
      </c>
      <c r="H43" s="22">
        <v>652.19000000000005</v>
      </c>
      <c r="I43" s="22">
        <v>1042</v>
      </c>
      <c r="J43" s="22">
        <v>1363.03</v>
      </c>
      <c r="K43" s="22">
        <v>676.06</v>
      </c>
      <c r="L43" s="22">
        <v>1042</v>
      </c>
      <c r="M43" s="22">
        <v>2039.09</v>
      </c>
    </row>
    <row r="44" spans="1:13" ht="30" x14ac:dyDescent="0.25">
      <c r="A44" s="22"/>
      <c r="B44" s="22" t="s">
        <v>133</v>
      </c>
      <c r="C44" s="22">
        <v>64904</v>
      </c>
      <c r="D44" s="22">
        <v>41701.199999999997</v>
      </c>
      <c r="E44" s="22">
        <v>17234</v>
      </c>
      <c r="F44" s="22">
        <v>61028.18</v>
      </c>
      <c r="G44" s="22">
        <v>6672</v>
      </c>
      <c r="H44" s="22">
        <v>23410.799999999999</v>
      </c>
      <c r="I44" s="22">
        <v>88810</v>
      </c>
      <c r="J44" s="22">
        <v>126141.18</v>
      </c>
      <c r="K44" s="22">
        <v>132479.47</v>
      </c>
      <c r="L44" s="22">
        <v>88810</v>
      </c>
      <c r="M44" s="22">
        <v>258617.65</v>
      </c>
    </row>
  </sheetData>
  <mergeCells count="2">
    <mergeCell ref="A1:M1"/>
    <mergeCell ref="A2:M2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5"/>
  <sheetViews>
    <sheetView topLeftCell="A16" workbookViewId="0">
      <selection activeCell="M43" sqref="M43"/>
    </sheetView>
  </sheetViews>
  <sheetFormatPr defaultColWidth="9.85546875" defaultRowHeight="15" x14ac:dyDescent="0.25"/>
  <cols>
    <col min="1" max="16384" width="9.85546875" style="16"/>
  </cols>
  <sheetData>
    <row r="1" spans="1:17" ht="15.75" customHeight="1" x14ac:dyDescent="0.25">
      <c r="A1" s="355" t="s">
        <v>143</v>
      </c>
      <c r="B1" s="356"/>
      <c r="C1" s="356"/>
      <c r="D1" s="356"/>
      <c r="E1" s="356"/>
      <c r="F1" s="356"/>
      <c r="G1" s="356"/>
      <c r="H1" s="356"/>
      <c r="I1" s="356"/>
      <c r="J1" s="356"/>
      <c r="K1" s="356"/>
      <c r="L1" s="356"/>
      <c r="M1" s="356"/>
      <c r="N1" s="356"/>
      <c r="O1" s="356"/>
      <c r="P1" s="356"/>
      <c r="Q1" s="356"/>
    </row>
    <row r="2" spans="1:17" x14ac:dyDescent="0.25">
      <c r="A2" s="357" t="s">
        <v>73</v>
      </c>
      <c r="B2" s="356"/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6"/>
      <c r="N2" s="356"/>
      <c r="O2" s="356"/>
      <c r="P2" s="356"/>
      <c r="Q2" s="356"/>
    </row>
    <row r="3" spans="1:17" s="18" customFormat="1" ht="30" x14ac:dyDescent="0.25">
      <c r="A3" s="17" t="s">
        <v>74</v>
      </c>
      <c r="B3" s="17" t="s">
        <v>24</v>
      </c>
      <c r="C3" s="17" t="s">
        <v>144</v>
      </c>
      <c r="D3" s="17" t="s">
        <v>145</v>
      </c>
      <c r="E3" s="17" t="s">
        <v>112</v>
      </c>
      <c r="F3" s="17" t="s">
        <v>146</v>
      </c>
      <c r="G3" s="17" t="s">
        <v>147</v>
      </c>
      <c r="H3" s="17" t="s">
        <v>148</v>
      </c>
      <c r="I3" s="17" t="s">
        <v>149</v>
      </c>
      <c r="J3" s="17" t="s">
        <v>150</v>
      </c>
      <c r="K3" s="17" t="s">
        <v>151</v>
      </c>
      <c r="L3" s="17" t="s">
        <v>152</v>
      </c>
      <c r="M3" s="17" t="s">
        <v>153</v>
      </c>
      <c r="N3" s="17" t="s">
        <v>154</v>
      </c>
      <c r="O3" s="17" t="s">
        <v>155</v>
      </c>
      <c r="P3" s="17" t="s">
        <v>156</v>
      </c>
      <c r="Q3" s="17" t="s">
        <v>157</v>
      </c>
    </row>
    <row r="4" spans="1:17" x14ac:dyDescent="0.25">
      <c r="A4" s="21">
        <v>1</v>
      </c>
      <c r="B4" s="21" t="s">
        <v>31</v>
      </c>
      <c r="C4" s="21">
        <v>179</v>
      </c>
      <c r="D4" s="21">
        <v>25.31</v>
      </c>
      <c r="E4" s="21">
        <v>14</v>
      </c>
      <c r="F4" s="21">
        <v>75</v>
      </c>
      <c r="G4" s="21">
        <v>0</v>
      </c>
      <c r="H4" s="21">
        <v>0</v>
      </c>
      <c r="I4" s="21">
        <v>319</v>
      </c>
      <c r="J4" s="21">
        <v>263.89999999999998</v>
      </c>
      <c r="K4" s="21">
        <v>83</v>
      </c>
      <c r="L4" s="21">
        <v>200</v>
      </c>
      <c r="M4" s="21">
        <v>4</v>
      </c>
      <c r="N4" s="21">
        <v>2</v>
      </c>
      <c r="O4" s="21">
        <v>698</v>
      </c>
      <c r="P4" s="21">
        <v>293.20999999999998</v>
      </c>
      <c r="Q4" s="21">
        <v>42</v>
      </c>
    </row>
    <row r="5" spans="1:17" x14ac:dyDescent="0.25">
      <c r="A5" s="21">
        <v>2</v>
      </c>
      <c r="B5" s="21" t="s">
        <v>32</v>
      </c>
      <c r="C5" s="21">
        <v>60</v>
      </c>
      <c r="D5" s="21">
        <v>0</v>
      </c>
      <c r="E5" s="21">
        <v>0</v>
      </c>
      <c r="F5" s="21">
        <v>0</v>
      </c>
      <c r="G5" s="21">
        <v>0</v>
      </c>
      <c r="H5" s="21"/>
      <c r="I5" s="21">
        <v>109</v>
      </c>
      <c r="J5" s="21">
        <v>259.52</v>
      </c>
      <c r="K5" s="21">
        <v>238</v>
      </c>
      <c r="L5" s="21">
        <v>88</v>
      </c>
      <c r="M5" s="21">
        <v>0</v>
      </c>
      <c r="N5" s="21">
        <v>0</v>
      </c>
      <c r="O5" s="21">
        <v>257</v>
      </c>
      <c r="P5" s="21">
        <v>259.52</v>
      </c>
      <c r="Q5" s="21">
        <v>101</v>
      </c>
    </row>
    <row r="6" spans="1:17" x14ac:dyDescent="0.25">
      <c r="A6" s="21">
        <v>3</v>
      </c>
      <c r="B6" s="21" t="s">
        <v>33</v>
      </c>
      <c r="C6" s="21">
        <v>601</v>
      </c>
      <c r="D6" s="21">
        <v>319.95999999999998</v>
      </c>
      <c r="E6" s="21">
        <v>53</v>
      </c>
      <c r="F6" s="21">
        <v>311</v>
      </c>
      <c r="G6" s="21">
        <v>288.45999999999998</v>
      </c>
      <c r="H6" s="21">
        <v>93</v>
      </c>
      <c r="I6" s="21">
        <v>619</v>
      </c>
      <c r="J6" s="21">
        <v>961.61</v>
      </c>
      <c r="K6" s="21">
        <v>155</v>
      </c>
      <c r="L6" s="21">
        <v>537</v>
      </c>
      <c r="M6" s="21">
        <v>1536.22</v>
      </c>
      <c r="N6" s="21">
        <v>286</v>
      </c>
      <c r="O6" s="21">
        <v>1757</v>
      </c>
      <c r="P6" s="21">
        <v>2817.79</v>
      </c>
      <c r="Q6" s="21">
        <v>160</v>
      </c>
    </row>
    <row r="7" spans="1:17" x14ac:dyDescent="0.25">
      <c r="A7" s="21">
        <v>4</v>
      </c>
      <c r="B7" s="21" t="s">
        <v>34</v>
      </c>
      <c r="C7" s="21">
        <v>364</v>
      </c>
      <c r="D7" s="21">
        <v>162</v>
      </c>
      <c r="E7" s="21">
        <v>45</v>
      </c>
      <c r="F7" s="21">
        <v>132</v>
      </c>
      <c r="G7" s="21">
        <v>70</v>
      </c>
      <c r="H7" s="21">
        <v>53</v>
      </c>
      <c r="I7" s="21">
        <v>505</v>
      </c>
      <c r="J7" s="21">
        <v>180</v>
      </c>
      <c r="K7" s="21">
        <v>36</v>
      </c>
      <c r="L7" s="21">
        <v>505</v>
      </c>
      <c r="M7" s="21">
        <v>185</v>
      </c>
      <c r="N7" s="21">
        <v>37</v>
      </c>
      <c r="O7" s="21">
        <v>1374</v>
      </c>
      <c r="P7" s="21">
        <v>527</v>
      </c>
      <c r="Q7" s="21">
        <v>38</v>
      </c>
    </row>
    <row r="8" spans="1:17" x14ac:dyDescent="0.25">
      <c r="A8" s="21">
        <v>5</v>
      </c>
      <c r="B8" s="21" t="s">
        <v>35</v>
      </c>
      <c r="C8" s="21">
        <v>60</v>
      </c>
      <c r="D8" s="21">
        <v>0</v>
      </c>
      <c r="E8" s="21">
        <v>0</v>
      </c>
      <c r="F8" s="21">
        <v>0</v>
      </c>
      <c r="G8" s="21">
        <v>0</v>
      </c>
      <c r="H8" s="21"/>
      <c r="I8" s="21">
        <v>99</v>
      </c>
      <c r="J8" s="21">
        <v>88.36</v>
      </c>
      <c r="K8" s="21">
        <v>89</v>
      </c>
      <c r="L8" s="21">
        <v>40</v>
      </c>
      <c r="M8" s="21">
        <v>1.6</v>
      </c>
      <c r="N8" s="21">
        <v>4</v>
      </c>
      <c r="O8" s="21">
        <v>199</v>
      </c>
      <c r="P8" s="21">
        <v>89.96</v>
      </c>
      <c r="Q8" s="21">
        <v>45</v>
      </c>
    </row>
    <row r="9" spans="1:17" x14ac:dyDescent="0.25">
      <c r="A9" s="21">
        <v>6</v>
      </c>
      <c r="B9" s="21" t="s">
        <v>36</v>
      </c>
      <c r="C9" s="21">
        <v>2326</v>
      </c>
      <c r="D9" s="21">
        <v>99.69</v>
      </c>
      <c r="E9" s="21">
        <v>4</v>
      </c>
      <c r="F9" s="21">
        <v>1441</v>
      </c>
      <c r="G9" s="21">
        <v>12.35</v>
      </c>
      <c r="H9" s="21">
        <v>1</v>
      </c>
      <c r="I9" s="21">
        <v>1199</v>
      </c>
      <c r="J9" s="21">
        <v>307.04000000000002</v>
      </c>
      <c r="K9" s="21">
        <v>26</v>
      </c>
      <c r="L9" s="21">
        <v>662</v>
      </c>
      <c r="M9" s="21">
        <v>681.12</v>
      </c>
      <c r="N9" s="21">
        <v>103</v>
      </c>
      <c r="O9" s="21">
        <v>4187</v>
      </c>
      <c r="P9" s="21">
        <v>1087.8499999999999</v>
      </c>
      <c r="Q9" s="21">
        <v>26</v>
      </c>
    </row>
    <row r="10" spans="1:17" x14ac:dyDescent="0.25">
      <c r="A10" s="21">
        <v>7</v>
      </c>
      <c r="B10" s="21" t="s">
        <v>37</v>
      </c>
      <c r="C10" s="21">
        <v>2724</v>
      </c>
      <c r="D10" s="21">
        <v>199.55</v>
      </c>
      <c r="E10" s="21">
        <v>7</v>
      </c>
      <c r="F10" s="21">
        <v>1907</v>
      </c>
      <c r="G10" s="21">
        <v>0</v>
      </c>
      <c r="H10" s="21">
        <v>0</v>
      </c>
      <c r="I10" s="21">
        <v>1517</v>
      </c>
      <c r="J10" s="21">
        <v>697.07</v>
      </c>
      <c r="K10" s="21">
        <v>46</v>
      </c>
      <c r="L10" s="21">
        <v>966</v>
      </c>
      <c r="M10" s="21">
        <v>540.07000000000005</v>
      </c>
      <c r="N10" s="21">
        <v>56</v>
      </c>
      <c r="O10" s="21">
        <v>5207</v>
      </c>
      <c r="P10" s="21">
        <v>1436.69</v>
      </c>
      <c r="Q10" s="21">
        <v>28</v>
      </c>
    </row>
    <row r="11" spans="1:17" x14ac:dyDescent="0.25">
      <c r="A11" s="21">
        <v>8</v>
      </c>
      <c r="B11" s="21" t="s">
        <v>38</v>
      </c>
      <c r="C11" s="21">
        <v>60</v>
      </c>
      <c r="D11" s="21">
        <v>0</v>
      </c>
      <c r="E11" s="21">
        <v>0</v>
      </c>
      <c r="F11" s="21">
        <v>0</v>
      </c>
      <c r="G11" s="21">
        <v>0</v>
      </c>
      <c r="H11" s="21"/>
      <c r="I11" s="21">
        <v>109</v>
      </c>
      <c r="J11" s="21">
        <v>9.7899999999999991</v>
      </c>
      <c r="K11" s="21">
        <v>9</v>
      </c>
      <c r="L11" s="21">
        <v>88</v>
      </c>
      <c r="M11" s="21">
        <v>25.23</v>
      </c>
      <c r="N11" s="21">
        <v>29</v>
      </c>
      <c r="O11" s="21">
        <v>257</v>
      </c>
      <c r="P11" s="21">
        <v>35.020000000000003</v>
      </c>
      <c r="Q11" s="21">
        <v>14</v>
      </c>
    </row>
    <row r="12" spans="1:17" x14ac:dyDescent="0.25">
      <c r="A12" s="21">
        <v>9</v>
      </c>
      <c r="B12" s="21" t="s">
        <v>39</v>
      </c>
      <c r="C12" s="21">
        <v>255</v>
      </c>
      <c r="D12" s="21">
        <v>63.69</v>
      </c>
      <c r="E12" s="21">
        <v>25</v>
      </c>
      <c r="F12" s="21">
        <v>0</v>
      </c>
      <c r="G12" s="21">
        <v>60.99</v>
      </c>
      <c r="H12" s="21"/>
      <c r="I12" s="21">
        <v>0</v>
      </c>
      <c r="J12" s="21">
        <v>176.84</v>
      </c>
      <c r="K12" s="21"/>
      <c r="L12" s="21">
        <v>0</v>
      </c>
      <c r="M12" s="21">
        <v>826.5</v>
      </c>
      <c r="N12" s="21"/>
      <c r="O12" s="21">
        <v>255</v>
      </c>
      <c r="P12" s="21">
        <v>1067.03</v>
      </c>
      <c r="Q12" s="21">
        <v>418</v>
      </c>
    </row>
    <row r="13" spans="1:17" x14ac:dyDescent="0.25">
      <c r="A13" s="21">
        <v>10</v>
      </c>
      <c r="B13" s="21" t="s">
        <v>40</v>
      </c>
      <c r="C13" s="21">
        <v>543</v>
      </c>
      <c r="D13" s="21">
        <v>0</v>
      </c>
      <c r="E13" s="21">
        <v>0</v>
      </c>
      <c r="F13" s="21">
        <v>338</v>
      </c>
      <c r="G13" s="21">
        <v>0</v>
      </c>
      <c r="H13" s="21">
        <v>0</v>
      </c>
      <c r="I13" s="21">
        <v>408</v>
      </c>
      <c r="J13" s="21">
        <v>194.19</v>
      </c>
      <c r="K13" s="21">
        <v>48</v>
      </c>
      <c r="L13" s="21">
        <v>161</v>
      </c>
      <c r="M13" s="21">
        <v>0</v>
      </c>
      <c r="N13" s="21">
        <v>0</v>
      </c>
      <c r="O13" s="21">
        <v>1112</v>
      </c>
      <c r="P13" s="21">
        <v>194.19</v>
      </c>
      <c r="Q13" s="21">
        <v>17</v>
      </c>
    </row>
    <row r="14" spans="1:17" x14ac:dyDescent="0.25">
      <c r="A14" s="21">
        <v>11</v>
      </c>
      <c r="B14" s="21" t="s">
        <v>41</v>
      </c>
      <c r="C14" s="21">
        <v>419</v>
      </c>
      <c r="D14" s="21">
        <v>821.59</v>
      </c>
      <c r="E14" s="21">
        <v>196</v>
      </c>
      <c r="F14" s="21">
        <v>207</v>
      </c>
      <c r="G14" s="21">
        <v>0</v>
      </c>
      <c r="H14" s="21">
        <v>0</v>
      </c>
      <c r="I14" s="21">
        <v>590</v>
      </c>
      <c r="J14" s="21">
        <v>14575</v>
      </c>
      <c r="K14" s="21">
        <v>2470</v>
      </c>
      <c r="L14" s="21">
        <v>357</v>
      </c>
      <c r="M14" s="21">
        <v>0</v>
      </c>
      <c r="N14" s="21">
        <v>0</v>
      </c>
      <c r="O14" s="21">
        <v>1366</v>
      </c>
      <c r="P14" s="21">
        <v>15396.59</v>
      </c>
      <c r="Q14" s="21">
        <v>1127</v>
      </c>
    </row>
    <row r="15" spans="1:17" x14ac:dyDescent="0.25">
      <c r="A15" s="21">
        <v>12</v>
      </c>
      <c r="B15" s="21" t="s">
        <v>42</v>
      </c>
      <c r="C15" s="21">
        <v>60</v>
      </c>
      <c r="D15" s="21">
        <v>0</v>
      </c>
      <c r="E15" s="21">
        <v>0</v>
      </c>
      <c r="F15" s="21">
        <v>0</v>
      </c>
      <c r="G15" s="21">
        <v>0</v>
      </c>
      <c r="H15" s="21"/>
      <c r="I15" s="21">
        <v>109</v>
      </c>
      <c r="J15" s="21">
        <v>22</v>
      </c>
      <c r="K15" s="21">
        <v>20</v>
      </c>
      <c r="L15" s="21">
        <v>88</v>
      </c>
      <c r="M15" s="21">
        <v>0</v>
      </c>
      <c r="N15" s="21">
        <v>0</v>
      </c>
      <c r="O15" s="21">
        <v>257</v>
      </c>
      <c r="P15" s="21">
        <v>22</v>
      </c>
      <c r="Q15" s="21">
        <v>9</v>
      </c>
    </row>
    <row r="16" spans="1:17" x14ac:dyDescent="0.25">
      <c r="A16" s="21">
        <v>13</v>
      </c>
      <c r="B16" s="21" t="s">
        <v>43</v>
      </c>
      <c r="C16" s="21">
        <v>2047</v>
      </c>
      <c r="D16" s="21">
        <v>129</v>
      </c>
      <c r="E16" s="21">
        <v>6</v>
      </c>
      <c r="F16" s="21">
        <v>1192</v>
      </c>
      <c r="G16" s="21">
        <v>1192</v>
      </c>
      <c r="H16" s="21">
        <v>100</v>
      </c>
      <c r="I16" s="21">
        <v>1592</v>
      </c>
      <c r="J16" s="21">
        <v>2916.94</v>
      </c>
      <c r="K16" s="21">
        <v>183</v>
      </c>
      <c r="L16" s="21">
        <v>1149</v>
      </c>
      <c r="M16" s="21">
        <v>0</v>
      </c>
      <c r="N16" s="21">
        <v>0</v>
      </c>
      <c r="O16" s="21">
        <v>4788</v>
      </c>
      <c r="P16" s="21">
        <v>3045.94</v>
      </c>
      <c r="Q16" s="21">
        <v>64</v>
      </c>
    </row>
    <row r="17" spans="1:17" x14ac:dyDescent="0.25">
      <c r="A17" s="21">
        <v>14</v>
      </c>
      <c r="B17" s="21" t="s">
        <v>44</v>
      </c>
      <c r="C17" s="21">
        <v>60</v>
      </c>
      <c r="D17" s="21">
        <v>0</v>
      </c>
      <c r="E17" s="21">
        <v>0</v>
      </c>
      <c r="F17" s="21">
        <v>0</v>
      </c>
      <c r="G17" s="21">
        <v>0</v>
      </c>
      <c r="H17" s="21"/>
      <c r="I17" s="21">
        <v>114</v>
      </c>
      <c r="J17" s="21">
        <v>64.84</v>
      </c>
      <c r="K17" s="21">
        <v>57</v>
      </c>
      <c r="L17" s="21">
        <v>88</v>
      </c>
      <c r="M17" s="21">
        <v>0</v>
      </c>
      <c r="N17" s="21">
        <v>0</v>
      </c>
      <c r="O17" s="21">
        <v>262</v>
      </c>
      <c r="P17" s="21">
        <v>64.84</v>
      </c>
      <c r="Q17" s="21">
        <v>25</v>
      </c>
    </row>
    <row r="18" spans="1:17" x14ac:dyDescent="0.25">
      <c r="A18" s="21">
        <v>15</v>
      </c>
      <c r="B18" s="21" t="s">
        <v>45</v>
      </c>
      <c r="C18" s="21">
        <v>35103</v>
      </c>
      <c r="D18" s="21">
        <v>33283.760000000002</v>
      </c>
      <c r="E18" s="21">
        <v>95</v>
      </c>
      <c r="F18" s="21">
        <v>26647</v>
      </c>
      <c r="G18" s="21">
        <v>33283.760000000002</v>
      </c>
      <c r="H18" s="21">
        <v>125</v>
      </c>
      <c r="I18" s="21">
        <v>15409</v>
      </c>
      <c r="J18" s="21">
        <v>11729.43</v>
      </c>
      <c r="K18" s="21">
        <v>76</v>
      </c>
      <c r="L18" s="21">
        <v>7994</v>
      </c>
      <c r="M18" s="21">
        <v>3898.12</v>
      </c>
      <c r="N18" s="21">
        <v>49</v>
      </c>
      <c r="O18" s="21">
        <v>58506</v>
      </c>
      <c r="P18" s="21">
        <v>48911.31</v>
      </c>
      <c r="Q18" s="21">
        <v>84</v>
      </c>
    </row>
    <row r="19" spans="1:17" x14ac:dyDescent="0.25">
      <c r="A19" s="21">
        <v>16</v>
      </c>
      <c r="B19" s="21" t="s">
        <v>46</v>
      </c>
      <c r="C19" s="21">
        <v>889</v>
      </c>
      <c r="D19" s="21">
        <v>10.3</v>
      </c>
      <c r="E19" s="21">
        <v>1</v>
      </c>
      <c r="F19" s="21">
        <v>517</v>
      </c>
      <c r="G19" s="21">
        <v>9.7100000000000009</v>
      </c>
      <c r="H19" s="21">
        <v>2</v>
      </c>
      <c r="I19" s="21">
        <v>764</v>
      </c>
      <c r="J19" s="21">
        <v>2401.3200000000002</v>
      </c>
      <c r="K19" s="21">
        <v>314</v>
      </c>
      <c r="L19" s="21">
        <v>365</v>
      </c>
      <c r="M19" s="21">
        <v>983.34</v>
      </c>
      <c r="N19" s="21">
        <v>269</v>
      </c>
      <c r="O19" s="21">
        <v>2018</v>
      </c>
      <c r="P19" s="21">
        <v>3394.96</v>
      </c>
      <c r="Q19" s="21">
        <v>168</v>
      </c>
    </row>
    <row r="20" spans="1:17" x14ac:dyDescent="0.25">
      <c r="A20" s="21">
        <v>17</v>
      </c>
      <c r="B20" s="21" t="s">
        <v>47</v>
      </c>
      <c r="C20" s="21">
        <v>3755</v>
      </c>
      <c r="D20" s="21">
        <v>182.12</v>
      </c>
      <c r="E20" s="21">
        <v>5</v>
      </c>
      <c r="F20" s="21">
        <v>2423</v>
      </c>
      <c r="G20" s="21">
        <v>127.51</v>
      </c>
      <c r="H20" s="21">
        <v>5</v>
      </c>
      <c r="I20" s="21">
        <v>2142</v>
      </c>
      <c r="J20" s="21">
        <v>109.25</v>
      </c>
      <c r="K20" s="21">
        <v>5</v>
      </c>
      <c r="L20" s="21">
        <v>1458</v>
      </c>
      <c r="M20" s="21">
        <v>140.66999999999999</v>
      </c>
      <c r="N20" s="21">
        <v>10</v>
      </c>
      <c r="O20" s="21">
        <v>7355</v>
      </c>
      <c r="P20" s="21">
        <v>432.04</v>
      </c>
      <c r="Q20" s="21">
        <v>6</v>
      </c>
    </row>
    <row r="21" spans="1:17" x14ac:dyDescent="0.25">
      <c r="A21" s="21">
        <v>18</v>
      </c>
      <c r="B21" s="21" t="s">
        <v>48</v>
      </c>
      <c r="C21" s="21">
        <v>2651</v>
      </c>
      <c r="D21" s="21">
        <v>80.19</v>
      </c>
      <c r="E21" s="21">
        <v>3</v>
      </c>
      <c r="F21" s="21">
        <v>1934</v>
      </c>
      <c r="G21" s="21">
        <v>23.58</v>
      </c>
      <c r="H21" s="21">
        <v>1</v>
      </c>
      <c r="I21" s="21">
        <v>1522</v>
      </c>
      <c r="J21" s="21">
        <v>1415.91</v>
      </c>
      <c r="K21" s="21">
        <v>93</v>
      </c>
      <c r="L21" s="21">
        <v>1020</v>
      </c>
      <c r="M21" s="21">
        <v>3131.52</v>
      </c>
      <c r="N21" s="21">
        <v>307</v>
      </c>
      <c r="O21" s="21">
        <v>5193</v>
      </c>
      <c r="P21" s="21">
        <v>4627.62</v>
      </c>
      <c r="Q21" s="21">
        <v>89</v>
      </c>
    </row>
    <row r="22" spans="1:17" x14ac:dyDescent="0.25">
      <c r="A22" s="21">
        <v>19</v>
      </c>
      <c r="B22" s="21" t="s">
        <v>49</v>
      </c>
      <c r="C22" s="21">
        <v>1559</v>
      </c>
      <c r="D22" s="21">
        <v>60.38</v>
      </c>
      <c r="E22" s="21">
        <v>4</v>
      </c>
      <c r="F22" s="21">
        <v>1198</v>
      </c>
      <c r="G22" s="21">
        <v>0</v>
      </c>
      <c r="H22" s="21">
        <v>0</v>
      </c>
      <c r="I22" s="21">
        <v>881</v>
      </c>
      <c r="J22" s="21">
        <v>8.5</v>
      </c>
      <c r="K22" s="21">
        <v>1</v>
      </c>
      <c r="L22" s="21">
        <v>648</v>
      </c>
      <c r="M22" s="21">
        <v>237.05</v>
      </c>
      <c r="N22" s="21">
        <v>37</v>
      </c>
      <c r="O22" s="21">
        <v>3088</v>
      </c>
      <c r="P22" s="21">
        <v>305.93</v>
      </c>
      <c r="Q22" s="21">
        <v>10</v>
      </c>
    </row>
    <row r="23" spans="1:17" x14ac:dyDescent="0.25">
      <c r="A23" s="21">
        <v>20</v>
      </c>
      <c r="B23" s="21" t="s">
        <v>50</v>
      </c>
      <c r="C23" s="21">
        <v>0</v>
      </c>
      <c r="D23" s="21">
        <v>395.78</v>
      </c>
      <c r="E23" s="21"/>
      <c r="F23" s="21">
        <v>0</v>
      </c>
      <c r="G23" s="21">
        <v>0</v>
      </c>
      <c r="H23" s="21"/>
      <c r="I23" s="21">
        <v>0</v>
      </c>
      <c r="J23" s="21">
        <v>334.44</v>
      </c>
      <c r="K23" s="21"/>
      <c r="L23" s="21">
        <v>0</v>
      </c>
      <c r="M23" s="21">
        <v>98.47</v>
      </c>
      <c r="N23" s="21"/>
      <c r="O23" s="21">
        <v>0</v>
      </c>
      <c r="P23" s="21">
        <v>828.69</v>
      </c>
      <c r="Q23" s="21"/>
    </row>
    <row r="24" spans="1:17" x14ac:dyDescent="0.25">
      <c r="A24" s="21">
        <v>21</v>
      </c>
      <c r="B24" s="21" t="s">
        <v>51</v>
      </c>
      <c r="C24" s="21">
        <v>543</v>
      </c>
      <c r="D24" s="21">
        <v>31</v>
      </c>
      <c r="E24" s="21">
        <v>6</v>
      </c>
      <c r="F24" s="21">
        <v>338</v>
      </c>
      <c r="G24" s="21">
        <v>0</v>
      </c>
      <c r="H24" s="21">
        <v>0</v>
      </c>
      <c r="I24" s="21">
        <v>408</v>
      </c>
      <c r="J24" s="21">
        <v>721</v>
      </c>
      <c r="K24" s="21">
        <v>177</v>
      </c>
      <c r="L24" s="21">
        <v>161</v>
      </c>
      <c r="M24" s="21">
        <v>338</v>
      </c>
      <c r="N24" s="21">
        <v>210</v>
      </c>
      <c r="O24" s="21">
        <v>1112</v>
      </c>
      <c r="P24" s="21">
        <v>1090</v>
      </c>
      <c r="Q24" s="21">
        <v>98</v>
      </c>
    </row>
    <row r="25" spans="1:17" x14ac:dyDescent="0.25">
      <c r="A25" s="22" t="s">
        <v>83</v>
      </c>
      <c r="B25" s="22" t="s">
        <v>5</v>
      </c>
      <c r="C25" s="22">
        <v>54258</v>
      </c>
      <c r="D25" s="22">
        <v>35864.32</v>
      </c>
      <c r="E25" s="22">
        <v>66</v>
      </c>
      <c r="F25" s="22">
        <v>38660</v>
      </c>
      <c r="G25" s="22">
        <v>35068.36</v>
      </c>
      <c r="H25" s="22">
        <v>91</v>
      </c>
      <c r="I25" s="22">
        <v>28415</v>
      </c>
      <c r="J25" s="22">
        <v>37436.949999999997</v>
      </c>
      <c r="K25" s="22">
        <v>132</v>
      </c>
      <c r="L25" s="22">
        <v>16575</v>
      </c>
      <c r="M25" s="22">
        <v>12626.91</v>
      </c>
      <c r="N25" s="22">
        <v>76</v>
      </c>
      <c r="O25" s="22">
        <v>99248</v>
      </c>
      <c r="P25" s="22">
        <v>85928.18</v>
      </c>
      <c r="Q25" s="22">
        <v>87</v>
      </c>
    </row>
    <row r="26" spans="1:17" x14ac:dyDescent="0.25">
      <c r="A26" s="21">
        <v>1</v>
      </c>
      <c r="B26" s="21" t="s">
        <v>53</v>
      </c>
      <c r="C26" s="21">
        <v>4260</v>
      </c>
      <c r="D26" s="21">
        <v>372.51</v>
      </c>
      <c r="E26" s="21">
        <v>9</v>
      </c>
      <c r="F26" s="21">
        <v>2872</v>
      </c>
      <c r="G26" s="21">
        <v>21.65</v>
      </c>
      <c r="H26" s="21">
        <v>1</v>
      </c>
      <c r="I26" s="21">
        <v>2324</v>
      </c>
      <c r="J26" s="21">
        <v>2067.09</v>
      </c>
      <c r="K26" s="21">
        <v>89</v>
      </c>
      <c r="L26" s="21">
        <v>1410</v>
      </c>
      <c r="M26" s="21">
        <v>9670.0499999999993</v>
      </c>
      <c r="N26" s="21">
        <v>686</v>
      </c>
      <c r="O26" s="21">
        <v>7994</v>
      </c>
      <c r="P26" s="21">
        <v>12109.65</v>
      </c>
      <c r="Q26" s="21">
        <v>151</v>
      </c>
    </row>
    <row r="27" spans="1:17" x14ac:dyDescent="0.25">
      <c r="A27" s="21">
        <v>2</v>
      </c>
      <c r="B27" s="21" t="s">
        <v>54</v>
      </c>
      <c r="C27" s="21">
        <v>111</v>
      </c>
      <c r="D27" s="21">
        <v>0</v>
      </c>
      <c r="E27" s="21">
        <v>0</v>
      </c>
      <c r="F27" s="21">
        <v>0</v>
      </c>
      <c r="G27" s="21">
        <v>0</v>
      </c>
      <c r="H27" s="21"/>
      <c r="I27" s="21">
        <v>226</v>
      </c>
      <c r="J27" s="21">
        <v>0</v>
      </c>
      <c r="K27" s="21">
        <v>0</v>
      </c>
      <c r="L27" s="21">
        <v>298</v>
      </c>
      <c r="M27" s="21">
        <v>361.61</v>
      </c>
      <c r="N27" s="21">
        <v>121</v>
      </c>
      <c r="O27" s="21">
        <v>635</v>
      </c>
      <c r="P27" s="21">
        <v>361.61</v>
      </c>
      <c r="Q27" s="21">
        <v>57</v>
      </c>
    </row>
    <row r="28" spans="1:17" x14ac:dyDescent="0.25">
      <c r="A28" s="21">
        <v>3</v>
      </c>
      <c r="B28" s="21" t="s">
        <v>55</v>
      </c>
      <c r="C28" s="21">
        <v>2549</v>
      </c>
      <c r="D28" s="21">
        <v>197.03</v>
      </c>
      <c r="E28" s="21">
        <v>8</v>
      </c>
      <c r="F28" s="21">
        <v>1854</v>
      </c>
      <c r="G28" s="21">
        <v>33.6</v>
      </c>
      <c r="H28" s="21">
        <v>2</v>
      </c>
      <c r="I28" s="21">
        <v>1153</v>
      </c>
      <c r="J28" s="21">
        <v>118.67</v>
      </c>
      <c r="K28" s="21">
        <v>10</v>
      </c>
      <c r="L28" s="21">
        <v>677</v>
      </c>
      <c r="M28" s="21">
        <v>0</v>
      </c>
      <c r="N28" s="21">
        <v>0</v>
      </c>
      <c r="O28" s="21">
        <v>4379</v>
      </c>
      <c r="P28" s="21">
        <v>315.7</v>
      </c>
      <c r="Q28" s="21">
        <v>7</v>
      </c>
    </row>
    <row r="29" spans="1:17" x14ac:dyDescent="0.25">
      <c r="A29" s="21">
        <v>4</v>
      </c>
      <c r="B29" s="21" t="s">
        <v>56</v>
      </c>
      <c r="C29" s="21">
        <v>415</v>
      </c>
      <c r="D29" s="21">
        <v>27</v>
      </c>
      <c r="E29" s="21">
        <v>7</v>
      </c>
      <c r="F29" s="21">
        <v>299</v>
      </c>
      <c r="G29" s="21">
        <v>0</v>
      </c>
      <c r="H29" s="21">
        <v>0</v>
      </c>
      <c r="I29" s="21">
        <v>277</v>
      </c>
      <c r="J29" s="21">
        <v>779</v>
      </c>
      <c r="K29" s="21">
        <v>281</v>
      </c>
      <c r="L29" s="21">
        <v>198</v>
      </c>
      <c r="M29" s="21">
        <v>0</v>
      </c>
      <c r="N29" s="21">
        <v>0</v>
      </c>
      <c r="O29" s="21">
        <v>890</v>
      </c>
      <c r="P29" s="21">
        <v>806</v>
      </c>
      <c r="Q29" s="21">
        <v>91</v>
      </c>
    </row>
    <row r="30" spans="1:17" x14ac:dyDescent="0.25">
      <c r="A30" s="21">
        <v>5</v>
      </c>
      <c r="B30" s="21" t="s">
        <v>57</v>
      </c>
      <c r="C30" s="21">
        <v>1427</v>
      </c>
      <c r="D30" s="21">
        <v>8.6999999999999993</v>
      </c>
      <c r="E30" s="21">
        <v>1</v>
      </c>
      <c r="F30" s="21">
        <v>919</v>
      </c>
      <c r="G30" s="21">
        <v>0</v>
      </c>
      <c r="H30" s="21">
        <v>0</v>
      </c>
      <c r="I30" s="21">
        <v>1156</v>
      </c>
      <c r="J30" s="21">
        <v>50.93</v>
      </c>
      <c r="K30" s="21">
        <v>4</v>
      </c>
      <c r="L30" s="21">
        <v>708</v>
      </c>
      <c r="M30" s="21">
        <v>3.64</v>
      </c>
      <c r="N30" s="21">
        <v>1</v>
      </c>
      <c r="O30" s="21">
        <v>3291</v>
      </c>
      <c r="P30" s="21">
        <v>63.27</v>
      </c>
      <c r="Q30" s="21">
        <v>2</v>
      </c>
    </row>
    <row r="31" spans="1:17" x14ac:dyDescent="0.25">
      <c r="A31" s="21">
        <v>6</v>
      </c>
      <c r="B31" s="21" t="s">
        <v>58</v>
      </c>
      <c r="C31" s="21">
        <v>60</v>
      </c>
      <c r="D31" s="21">
        <v>0</v>
      </c>
      <c r="E31" s="21">
        <v>0</v>
      </c>
      <c r="F31" s="21">
        <v>0</v>
      </c>
      <c r="G31" s="21">
        <v>0</v>
      </c>
      <c r="H31" s="21"/>
      <c r="I31" s="21">
        <v>118</v>
      </c>
      <c r="J31" s="21">
        <v>52</v>
      </c>
      <c r="K31" s="21">
        <v>44</v>
      </c>
      <c r="L31" s="21">
        <v>88</v>
      </c>
      <c r="M31" s="21">
        <v>0</v>
      </c>
      <c r="N31" s="21">
        <v>0</v>
      </c>
      <c r="O31" s="21">
        <v>266</v>
      </c>
      <c r="P31" s="21">
        <v>52</v>
      </c>
      <c r="Q31" s="21">
        <v>20</v>
      </c>
    </row>
    <row r="32" spans="1:17" x14ac:dyDescent="0.25">
      <c r="A32" s="21">
        <v>7</v>
      </c>
      <c r="B32" s="21" t="s">
        <v>59</v>
      </c>
      <c r="C32" s="21">
        <v>60</v>
      </c>
      <c r="D32" s="21">
        <v>0</v>
      </c>
      <c r="E32" s="21">
        <v>0</v>
      </c>
      <c r="F32" s="21">
        <v>0</v>
      </c>
      <c r="G32" s="21">
        <v>0</v>
      </c>
      <c r="H32" s="21"/>
      <c r="I32" s="21">
        <v>118</v>
      </c>
      <c r="J32" s="21">
        <v>0</v>
      </c>
      <c r="K32" s="21">
        <v>0</v>
      </c>
      <c r="L32" s="21">
        <v>88</v>
      </c>
      <c r="M32" s="21">
        <v>0</v>
      </c>
      <c r="N32" s="21">
        <v>0</v>
      </c>
      <c r="O32" s="21">
        <v>266</v>
      </c>
      <c r="P32" s="21">
        <v>0</v>
      </c>
      <c r="Q32" s="21">
        <v>0</v>
      </c>
    </row>
    <row r="33" spans="1:17" x14ac:dyDescent="0.25">
      <c r="A33" s="21">
        <v>8</v>
      </c>
      <c r="B33" s="21" t="s">
        <v>60</v>
      </c>
      <c r="C33" s="21">
        <v>60</v>
      </c>
      <c r="D33" s="21">
        <v>17.850000000000001</v>
      </c>
      <c r="E33" s="21">
        <v>30</v>
      </c>
      <c r="F33" s="21">
        <v>0</v>
      </c>
      <c r="G33" s="21">
        <v>0</v>
      </c>
      <c r="H33" s="21"/>
      <c r="I33" s="21">
        <v>118</v>
      </c>
      <c r="J33" s="21">
        <v>389.13</v>
      </c>
      <c r="K33" s="21">
        <v>330</v>
      </c>
      <c r="L33" s="21">
        <v>88</v>
      </c>
      <c r="M33" s="21">
        <v>0</v>
      </c>
      <c r="N33" s="21">
        <v>0</v>
      </c>
      <c r="O33" s="21">
        <v>266</v>
      </c>
      <c r="P33" s="21">
        <v>406.98</v>
      </c>
      <c r="Q33" s="21">
        <v>153</v>
      </c>
    </row>
    <row r="34" spans="1:17" x14ac:dyDescent="0.25">
      <c r="A34" s="21">
        <v>9</v>
      </c>
      <c r="B34" s="21" t="s">
        <v>61</v>
      </c>
      <c r="C34" s="21">
        <v>60</v>
      </c>
      <c r="D34" s="21">
        <v>323.45</v>
      </c>
      <c r="E34" s="21">
        <v>539</v>
      </c>
      <c r="F34" s="21">
        <v>0</v>
      </c>
      <c r="G34" s="21">
        <v>0</v>
      </c>
      <c r="H34" s="21"/>
      <c r="I34" s="21">
        <v>2757</v>
      </c>
      <c r="J34" s="21">
        <v>5227.13</v>
      </c>
      <c r="K34" s="21">
        <v>190</v>
      </c>
      <c r="L34" s="21">
        <v>60</v>
      </c>
      <c r="M34" s="21">
        <v>19.96</v>
      </c>
      <c r="N34" s="21">
        <v>33</v>
      </c>
      <c r="O34" s="21">
        <v>2877</v>
      </c>
      <c r="P34" s="21">
        <v>5570.54</v>
      </c>
      <c r="Q34" s="21">
        <v>194</v>
      </c>
    </row>
    <row r="35" spans="1:17" x14ac:dyDescent="0.25">
      <c r="A35" s="21">
        <v>10</v>
      </c>
      <c r="B35" s="21" t="s">
        <v>62</v>
      </c>
      <c r="C35" s="21">
        <v>0</v>
      </c>
      <c r="D35" s="21">
        <v>0</v>
      </c>
      <c r="E35" s="21"/>
      <c r="F35" s="21">
        <v>0</v>
      </c>
      <c r="G35" s="21">
        <v>0</v>
      </c>
      <c r="H35" s="21"/>
      <c r="I35" s="21">
        <v>0</v>
      </c>
      <c r="J35" s="21">
        <v>0</v>
      </c>
      <c r="K35" s="21"/>
      <c r="L35" s="21">
        <v>0</v>
      </c>
      <c r="M35" s="21">
        <v>0</v>
      </c>
      <c r="N35" s="21"/>
      <c r="O35" s="21">
        <v>0</v>
      </c>
      <c r="P35" s="21">
        <v>0</v>
      </c>
      <c r="Q35" s="21"/>
    </row>
    <row r="36" spans="1:17" x14ac:dyDescent="0.25">
      <c r="A36" s="21">
        <v>11</v>
      </c>
      <c r="B36" s="21" t="s">
        <v>84</v>
      </c>
      <c r="C36" s="21">
        <v>0</v>
      </c>
      <c r="D36" s="21">
        <v>222.05</v>
      </c>
      <c r="E36" s="21"/>
      <c r="F36" s="21">
        <v>0</v>
      </c>
      <c r="G36" s="21">
        <v>27.05</v>
      </c>
      <c r="H36" s="21"/>
      <c r="I36" s="21">
        <v>0</v>
      </c>
      <c r="J36" s="21">
        <v>0</v>
      </c>
      <c r="K36" s="21"/>
      <c r="L36" s="21">
        <v>0</v>
      </c>
      <c r="M36" s="21">
        <v>76.349999999999994</v>
      </c>
      <c r="N36" s="21"/>
      <c r="O36" s="21">
        <v>0</v>
      </c>
      <c r="P36" s="21">
        <v>298.39999999999998</v>
      </c>
      <c r="Q36" s="21"/>
    </row>
    <row r="37" spans="1:17" x14ac:dyDescent="0.25">
      <c r="A37" s="22" t="s">
        <v>85</v>
      </c>
      <c r="B37" s="22" t="s">
        <v>5</v>
      </c>
      <c r="C37" s="22">
        <v>9002</v>
      </c>
      <c r="D37" s="22">
        <v>1168.5899999999999</v>
      </c>
      <c r="E37" s="22">
        <v>13</v>
      </c>
      <c r="F37" s="22">
        <v>5944</v>
      </c>
      <c r="G37" s="22">
        <v>82.3</v>
      </c>
      <c r="H37" s="22">
        <v>1</v>
      </c>
      <c r="I37" s="22">
        <v>8247</v>
      </c>
      <c r="J37" s="22">
        <v>8683.9500000000007</v>
      </c>
      <c r="K37" s="22">
        <v>105</v>
      </c>
      <c r="L37" s="22">
        <v>3615</v>
      </c>
      <c r="M37" s="22">
        <v>10131.61</v>
      </c>
      <c r="N37" s="22">
        <v>280</v>
      </c>
      <c r="O37" s="22">
        <v>20864</v>
      </c>
      <c r="P37" s="22">
        <v>19984.150000000001</v>
      </c>
      <c r="Q37" s="22">
        <v>96</v>
      </c>
    </row>
    <row r="38" spans="1:17" x14ac:dyDescent="0.25">
      <c r="A38" s="21">
        <v>1</v>
      </c>
      <c r="B38" s="21" t="s">
        <v>64</v>
      </c>
      <c r="C38" s="21">
        <v>12136</v>
      </c>
      <c r="D38" s="21">
        <v>4236.33</v>
      </c>
      <c r="E38" s="21">
        <v>35</v>
      </c>
      <c r="F38" s="21">
        <v>8386</v>
      </c>
      <c r="G38" s="21">
        <v>3655.55</v>
      </c>
      <c r="H38" s="21">
        <v>44</v>
      </c>
      <c r="I38" s="21">
        <v>14209</v>
      </c>
      <c r="J38" s="21">
        <v>14627.78</v>
      </c>
      <c r="K38" s="21">
        <v>103</v>
      </c>
      <c r="L38" s="21">
        <v>9151</v>
      </c>
      <c r="M38" s="21">
        <v>0</v>
      </c>
      <c r="N38" s="21">
        <v>0</v>
      </c>
      <c r="O38" s="21">
        <v>35496</v>
      </c>
      <c r="P38" s="21">
        <v>18864.11</v>
      </c>
      <c r="Q38" s="21">
        <v>53</v>
      </c>
    </row>
    <row r="39" spans="1:17" x14ac:dyDescent="0.25">
      <c r="A39" s="22" t="s">
        <v>86</v>
      </c>
      <c r="B39" s="22" t="s">
        <v>5</v>
      </c>
      <c r="C39" s="22">
        <v>12136</v>
      </c>
      <c r="D39" s="22">
        <v>4236.33</v>
      </c>
      <c r="E39" s="22">
        <v>35</v>
      </c>
      <c r="F39" s="22">
        <v>8386</v>
      </c>
      <c r="G39" s="22">
        <v>3655.55</v>
      </c>
      <c r="H39" s="22">
        <v>44</v>
      </c>
      <c r="I39" s="22">
        <v>14209</v>
      </c>
      <c r="J39" s="22">
        <v>14627.78</v>
      </c>
      <c r="K39" s="22">
        <v>103</v>
      </c>
      <c r="L39" s="22">
        <v>9151</v>
      </c>
      <c r="M39" s="22">
        <v>0</v>
      </c>
      <c r="N39" s="22">
        <v>0</v>
      </c>
      <c r="O39" s="22">
        <v>35496</v>
      </c>
      <c r="P39" s="22">
        <v>18864.11</v>
      </c>
      <c r="Q39" s="22">
        <v>53</v>
      </c>
    </row>
    <row r="40" spans="1:17" x14ac:dyDescent="0.25">
      <c r="A40" s="21">
        <v>1</v>
      </c>
      <c r="B40" s="21" t="s">
        <v>66</v>
      </c>
      <c r="C40" s="21">
        <v>8490</v>
      </c>
      <c r="D40" s="21">
        <v>431.61</v>
      </c>
      <c r="E40" s="21">
        <v>5</v>
      </c>
      <c r="F40" s="21">
        <v>1701</v>
      </c>
      <c r="G40" s="21">
        <v>284.5</v>
      </c>
      <c r="H40" s="21">
        <v>17</v>
      </c>
      <c r="I40" s="21">
        <v>7126</v>
      </c>
      <c r="J40" s="21">
        <v>31.81</v>
      </c>
      <c r="K40" s="21">
        <v>0</v>
      </c>
      <c r="L40" s="21">
        <v>4450</v>
      </c>
      <c r="M40" s="21">
        <v>248.39</v>
      </c>
      <c r="N40" s="21">
        <v>6</v>
      </c>
      <c r="O40" s="21">
        <v>20066</v>
      </c>
      <c r="P40" s="21">
        <v>711.81</v>
      </c>
      <c r="Q40" s="21">
        <v>4</v>
      </c>
    </row>
    <row r="41" spans="1:17" x14ac:dyDescent="0.25">
      <c r="A41" s="21">
        <v>2</v>
      </c>
      <c r="B41" s="21" t="s">
        <v>67</v>
      </c>
      <c r="C41" s="21">
        <v>118</v>
      </c>
      <c r="D41" s="21">
        <v>0</v>
      </c>
      <c r="E41" s="21">
        <v>0</v>
      </c>
      <c r="F41" s="21">
        <v>40</v>
      </c>
      <c r="G41" s="21">
        <v>0</v>
      </c>
      <c r="H41" s="21">
        <v>0</v>
      </c>
      <c r="I41" s="21">
        <v>400</v>
      </c>
      <c r="J41" s="21">
        <v>247.42</v>
      </c>
      <c r="K41" s="21">
        <v>62</v>
      </c>
      <c r="L41" s="21">
        <v>150</v>
      </c>
      <c r="M41" s="21">
        <v>177.85</v>
      </c>
      <c r="N41" s="21">
        <v>119</v>
      </c>
      <c r="O41" s="21">
        <v>668</v>
      </c>
      <c r="P41" s="21">
        <v>425.27</v>
      </c>
      <c r="Q41" s="21">
        <v>64</v>
      </c>
    </row>
    <row r="42" spans="1:17" x14ac:dyDescent="0.25">
      <c r="A42" s="21">
        <v>3</v>
      </c>
      <c r="B42" s="21" t="s">
        <v>68</v>
      </c>
      <c r="C42" s="21">
        <v>477</v>
      </c>
      <c r="D42" s="21">
        <v>0</v>
      </c>
      <c r="E42" s="21">
        <v>0</v>
      </c>
      <c r="F42" s="21">
        <v>0</v>
      </c>
      <c r="G42" s="21">
        <v>0</v>
      </c>
      <c r="H42" s="21"/>
      <c r="I42" s="21">
        <v>551</v>
      </c>
      <c r="J42" s="21">
        <v>0</v>
      </c>
      <c r="K42" s="21">
        <v>0</v>
      </c>
      <c r="L42" s="21">
        <v>241</v>
      </c>
      <c r="M42" s="21">
        <v>225.95</v>
      </c>
      <c r="N42" s="21">
        <v>94</v>
      </c>
      <c r="O42" s="21">
        <v>1269</v>
      </c>
      <c r="P42" s="21">
        <v>225.95</v>
      </c>
      <c r="Q42" s="21">
        <v>18</v>
      </c>
    </row>
    <row r="43" spans="1:17" x14ac:dyDescent="0.25">
      <c r="A43" s="22" t="s">
        <v>88</v>
      </c>
      <c r="B43" s="22" t="s">
        <v>5</v>
      </c>
      <c r="C43" s="22">
        <v>84481</v>
      </c>
      <c r="D43" s="22">
        <v>41700.85</v>
      </c>
      <c r="E43" s="22">
        <v>49</v>
      </c>
      <c r="F43" s="22">
        <v>54731</v>
      </c>
      <c r="G43" s="22">
        <v>39090.71</v>
      </c>
      <c r="H43" s="22">
        <v>71</v>
      </c>
      <c r="I43" s="22">
        <v>58948</v>
      </c>
      <c r="J43" s="22">
        <v>61027.91</v>
      </c>
      <c r="K43" s="22">
        <v>104</v>
      </c>
      <c r="L43" s="22">
        <v>34182</v>
      </c>
      <c r="M43" s="22">
        <v>23410.71</v>
      </c>
      <c r="N43" s="22">
        <v>68</v>
      </c>
      <c r="O43" s="22">
        <v>177611</v>
      </c>
      <c r="P43" s="22">
        <v>126139.47</v>
      </c>
      <c r="Q43" s="22">
        <v>71</v>
      </c>
    </row>
    <row r="44" spans="1:17" customFormat="1" ht="15" customHeight="1" x14ac:dyDescent="0.25"/>
    <row r="45" spans="1:17" customFormat="1" x14ac:dyDescent="0.25"/>
  </sheetData>
  <mergeCells count="2">
    <mergeCell ref="A1:Q1"/>
    <mergeCell ref="A2:Q2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K31"/>
  <sheetViews>
    <sheetView workbookViewId="0">
      <selection activeCell="E25" sqref="E25"/>
    </sheetView>
  </sheetViews>
  <sheetFormatPr defaultColWidth="11.5703125" defaultRowHeight="16.5" x14ac:dyDescent="0.3"/>
  <cols>
    <col min="1" max="16384" width="11.5703125" style="56"/>
  </cols>
  <sheetData>
    <row r="1" spans="1:11" ht="16.5" customHeight="1" x14ac:dyDescent="0.3">
      <c r="A1" s="362"/>
      <c r="B1" s="362"/>
      <c r="C1" s="362"/>
      <c r="D1" s="362"/>
      <c r="E1" s="362"/>
      <c r="F1" s="362"/>
      <c r="G1" s="362"/>
      <c r="H1" s="362"/>
      <c r="I1" s="362"/>
      <c r="J1" s="362"/>
      <c r="K1" s="362"/>
    </row>
    <row r="2" spans="1:11" ht="16.5" customHeight="1" x14ac:dyDescent="0.3">
      <c r="A2" s="363" t="s">
        <v>158</v>
      </c>
      <c r="B2" s="363"/>
      <c r="C2" s="363"/>
      <c r="D2" s="363"/>
      <c r="E2" s="363"/>
      <c r="F2" s="363"/>
      <c r="G2" s="363"/>
      <c r="H2" s="363"/>
      <c r="I2" s="363"/>
      <c r="J2" s="363"/>
      <c r="K2" s="363"/>
    </row>
    <row r="3" spans="1:11" x14ac:dyDescent="0.3">
      <c r="A3" s="363" t="s">
        <v>73</v>
      </c>
      <c r="B3" s="363"/>
      <c r="C3" s="363"/>
      <c r="D3" s="363"/>
      <c r="E3" s="363"/>
      <c r="F3" s="363"/>
      <c r="G3" s="363"/>
      <c r="H3" s="363"/>
      <c r="I3" s="363"/>
      <c r="J3" s="363"/>
      <c r="K3" s="363"/>
    </row>
    <row r="4" spans="1:11" s="60" customFormat="1" ht="36" customHeight="1" x14ac:dyDescent="0.25">
      <c r="A4" s="57" t="s">
        <v>74</v>
      </c>
      <c r="B4" s="58" t="s">
        <v>24</v>
      </c>
      <c r="C4" s="57" t="s">
        <v>159</v>
      </c>
      <c r="D4" s="59" t="s">
        <v>160</v>
      </c>
      <c r="E4" s="59" t="s">
        <v>161</v>
      </c>
      <c r="F4" s="59" t="s">
        <v>162</v>
      </c>
      <c r="G4" s="59" t="s">
        <v>163</v>
      </c>
      <c r="H4" s="59" t="s">
        <v>164</v>
      </c>
      <c r="I4" s="59" t="s">
        <v>165</v>
      </c>
      <c r="J4" s="59" t="s">
        <v>166</v>
      </c>
      <c r="K4" s="59" t="s">
        <v>167</v>
      </c>
    </row>
    <row r="5" spans="1:11" x14ac:dyDescent="0.3">
      <c r="B5" s="61"/>
      <c r="C5" s="62"/>
      <c r="D5" s="62"/>
      <c r="E5" s="62"/>
      <c r="F5" s="62"/>
      <c r="G5" s="62"/>
      <c r="H5" s="62"/>
      <c r="I5" s="62"/>
      <c r="J5" s="62"/>
      <c r="K5" s="62"/>
    </row>
    <row r="6" spans="1:11" x14ac:dyDescent="0.3">
      <c r="A6" s="63">
        <v>1</v>
      </c>
      <c r="B6" s="64" t="s">
        <v>31</v>
      </c>
      <c r="C6" s="62">
        <v>0</v>
      </c>
      <c r="D6" s="62">
        <v>0</v>
      </c>
      <c r="E6" s="62">
        <v>0</v>
      </c>
      <c r="F6" s="62">
        <v>0</v>
      </c>
      <c r="G6" s="62">
        <v>0</v>
      </c>
      <c r="H6" s="62">
        <v>0</v>
      </c>
      <c r="I6" s="62">
        <v>0</v>
      </c>
      <c r="J6" s="62">
        <v>0</v>
      </c>
      <c r="K6" s="62"/>
    </row>
    <row r="7" spans="1:11" x14ac:dyDescent="0.3">
      <c r="A7" s="63">
        <v>2</v>
      </c>
      <c r="B7" s="64" t="s">
        <v>32</v>
      </c>
      <c r="C7" s="62">
        <v>0</v>
      </c>
      <c r="D7" s="62">
        <v>0</v>
      </c>
      <c r="E7" s="62">
        <v>0</v>
      </c>
      <c r="F7" s="62">
        <v>0</v>
      </c>
      <c r="G7" s="62">
        <v>0</v>
      </c>
      <c r="H7" s="62">
        <v>0</v>
      </c>
      <c r="I7" s="62">
        <v>0</v>
      </c>
      <c r="J7" s="62">
        <v>0</v>
      </c>
      <c r="K7" s="62"/>
    </row>
    <row r="8" spans="1:11" x14ac:dyDescent="0.3">
      <c r="A8" s="63">
        <v>3</v>
      </c>
      <c r="B8" s="64" t="s">
        <v>35</v>
      </c>
      <c r="C8" s="62">
        <v>0</v>
      </c>
      <c r="D8" s="62">
        <v>0</v>
      </c>
      <c r="E8" s="62">
        <v>0</v>
      </c>
      <c r="F8" s="62">
        <v>0</v>
      </c>
      <c r="G8" s="62">
        <v>0</v>
      </c>
      <c r="H8" s="62">
        <v>0</v>
      </c>
      <c r="I8" s="62">
        <v>0</v>
      </c>
      <c r="J8" s="62">
        <v>0</v>
      </c>
      <c r="K8" s="62"/>
    </row>
    <row r="9" spans="1:11" x14ac:dyDescent="0.3">
      <c r="A9" s="63">
        <v>4</v>
      </c>
      <c r="B9" s="64" t="s">
        <v>36</v>
      </c>
      <c r="C9" s="62">
        <v>20</v>
      </c>
      <c r="D9" s="62">
        <v>0</v>
      </c>
      <c r="E9" s="62">
        <v>0</v>
      </c>
      <c r="F9" s="62">
        <v>0</v>
      </c>
      <c r="G9" s="62">
        <v>0</v>
      </c>
      <c r="H9" s="62">
        <v>0</v>
      </c>
      <c r="I9" s="62">
        <f>D9-E9</f>
        <v>0</v>
      </c>
      <c r="J9" s="62">
        <f>D9-G9</f>
        <v>0</v>
      </c>
      <c r="K9" s="62"/>
    </row>
    <row r="10" spans="1:11" x14ac:dyDescent="0.3">
      <c r="A10" s="63">
        <v>5</v>
      </c>
      <c r="B10" s="64" t="s">
        <v>37</v>
      </c>
      <c r="C10" s="62">
        <v>0</v>
      </c>
      <c r="D10" s="62">
        <v>0</v>
      </c>
      <c r="E10" s="62">
        <v>0</v>
      </c>
      <c r="F10" s="62">
        <v>0</v>
      </c>
      <c r="G10" s="62">
        <v>0</v>
      </c>
      <c r="H10" s="62">
        <v>0</v>
      </c>
      <c r="I10" s="62">
        <v>0</v>
      </c>
      <c r="J10" s="62">
        <v>0</v>
      </c>
      <c r="K10" s="62"/>
    </row>
    <row r="11" spans="1:11" x14ac:dyDescent="0.3">
      <c r="A11" s="63">
        <v>6</v>
      </c>
      <c r="B11" s="64" t="s">
        <v>39</v>
      </c>
      <c r="C11" s="62">
        <v>0</v>
      </c>
      <c r="D11" s="62">
        <v>0</v>
      </c>
      <c r="E11" s="62">
        <v>0</v>
      </c>
      <c r="F11" s="62">
        <v>0</v>
      </c>
      <c r="G11" s="62">
        <v>0</v>
      </c>
      <c r="H11" s="62">
        <v>0</v>
      </c>
      <c r="I11" s="62">
        <v>0</v>
      </c>
      <c r="J11" s="62">
        <v>0</v>
      </c>
      <c r="K11" s="62"/>
    </row>
    <row r="12" spans="1:11" x14ac:dyDescent="0.3">
      <c r="A12" s="63">
        <v>7</v>
      </c>
      <c r="B12" s="64" t="s">
        <v>40</v>
      </c>
      <c r="C12" s="62">
        <v>0</v>
      </c>
      <c r="D12" s="62">
        <v>0</v>
      </c>
      <c r="E12" s="62">
        <v>0</v>
      </c>
      <c r="F12" s="62">
        <v>0</v>
      </c>
      <c r="G12" s="62">
        <v>0</v>
      </c>
      <c r="H12" s="62">
        <v>0</v>
      </c>
      <c r="I12" s="62">
        <v>0</v>
      </c>
      <c r="J12" s="62">
        <v>0</v>
      </c>
      <c r="K12" s="62"/>
    </row>
    <row r="13" spans="1:11" x14ac:dyDescent="0.3">
      <c r="A13" s="63">
        <v>8</v>
      </c>
      <c r="B13" s="64" t="s">
        <v>41</v>
      </c>
      <c r="C13" s="62">
        <v>0</v>
      </c>
      <c r="D13" s="62">
        <v>0</v>
      </c>
      <c r="E13" s="62">
        <v>0</v>
      </c>
      <c r="F13" s="62">
        <v>0</v>
      </c>
      <c r="G13" s="62">
        <v>0</v>
      </c>
      <c r="H13" s="62">
        <v>0</v>
      </c>
      <c r="I13" s="62">
        <v>0</v>
      </c>
      <c r="J13" s="62">
        <v>0</v>
      </c>
      <c r="K13" s="62"/>
    </row>
    <row r="14" spans="1:11" x14ac:dyDescent="0.3">
      <c r="A14" s="63">
        <v>9</v>
      </c>
      <c r="B14" s="64" t="s">
        <v>42</v>
      </c>
      <c r="C14" s="62">
        <v>0</v>
      </c>
      <c r="D14" s="62">
        <v>0</v>
      </c>
      <c r="E14" s="62">
        <v>0</v>
      </c>
      <c r="F14" s="62">
        <v>0</v>
      </c>
      <c r="G14" s="62">
        <v>0</v>
      </c>
      <c r="H14" s="62">
        <v>0</v>
      </c>
      <c r="I14" s="62">
        <v>0</v>
      </c>
      <c r="J14" s="62">
        <v>0</v>
      </c>
      <c r="K14" s="62"/>
    </row>
    <row r="15" spans="1:11" x14ac:dyDescent="0.3">
      <c r="A15" s="63">
        <v>10</v>
      </c>
      <c r="B15" s="64" t="s">
        <v>43</v>
      </c>
      <c r="C15" s="62">
        <v>15</v>
      </c>
      <c r="D15" s="62">
        <v>7</v>
      </c>
      <c r="E15" s="62">
        <v>3</v>
      </c>
      <c r="F15" s="62">
        <v>1.3</v>
      </c>
      <c r="G15" s="62">
        <v>3</v>
      </c>
      <c r="H15" s="62">
        <v>1.3</v>
      </c>
      <c r="I15" s="62">
        <f>D15-E15</f>
        <v>4</v>
      </c>
      <c r="J15" s="62">
        <f>D15-G15</f>
        <v>4</v>
      </c>
      <c r="K15" s="62"/>
    </row>
    <row r="16" spans="1:11" x14ac:dyDescent="0.3">
      <c r="A16" s="63">
        <v>11</v>
      </c>
      <c r="B16" s="64" t="s">
        <v>44</v>
      </c>
      <c r="C16" s="62">
        <v>0</v>
      </c>
      <c r="D16" s="62">
        <v>0</v>
      </c>
      <c r="E16" s="62">
        <v>0</v>
      </c>
      <c r="F16" s="62">
        <v>0</v>
      </c>
      <c r="G16" s="62">
        <v>0</v>
      </c>
      <c r="H16" s="62">
        <v>0</v>
      </c>
      <c r="I16" s="62">
        <v>0</v>
      </c>
      <c r="J16" s="62">
        <v>0</v>
      </c>
      <c r="K16" s="62"/>
    </row>
    <row r="17" spans="1:11" x14ac:dyDescent="0.3">
      <c r="A17" s="63">
        <v>12</v>
      </c>
      <c r="B17" s="64" t="s">
        <v>45</v>
      </c>
      <c r="C17" s="62">
        <v>233</v>
      </c>
      <c r="D17" s="62">
        <v>45</v>
      </c>
      <c r="E17" s="62">
        <v>6</v>
      </c>
      <c r="F17" s="62">
        <v>4.3</v>
      </c>
      <c r="G17" s="62">
        <v>6</v>
      </c>
      <c r="H17" s="62">
        <v>4.3</v>
      </c>
      <c r="I17" s="62">
        <f>D17-E17</f>
        <v>39</v>
      </c>
      <c r="J17" s="62">
        <f>D17-G17</f>
        <v>39</v>
      </c>
      <c r="K17" s="62"/>
    </row>
    <row r="18" spans="1:11" x14ac:dyDescent="0.3">
      <c r="A18" s="63">
        <v>13</v>
      </c>
      <c r="B18" s="64" t="s">
        <v>47</v>
      </c>
      <c r="C18" s="62">
        <v>10</v>
      </c>
      <c r="D18" s="62">
        <v>0</v>
      </c>
      <c r="E18" s="62">
        <v>0</v>
      </c>
      <c r="F18" s="62">
        <v>0</v>
      </c>
      <c r="G18" s="62">
        <v>0</v>
      </c>
      <c r="H18" s="62">
        <v>0</v>
      </c>
      <c r="I18" s="62">
        <v>0</v>
      </c>
      <c r="J18" s="62">
        <v>0</v>
      </c>
      <c r="K18" s="62"/>
    </row>
    <row r="19" spans="1:11" x14ac:dyDescent="0.3">
      <c r="A19" s="65">
        <v>14</v>
      </c>
      <c r="B19" s="64" t="s">
        <v>48</v>
      </c>
      <c r="C19" s="62">
        <v>0</v>
      </c>
      <c r="D19" s="62">
        <v>0</v>
      </c>
      <c r="E19" s="62">
        <v>0</v>
      </c>
      <c r="F19" s="62">
        <v>0</v>
      </c>
      <c r="G19" s="62">
        <v>0</v>
      </c>
      <c r="H19" s="62">
        <v>0</v>
      </c>
      <c r="I19" s="62">
        <v>0</v>
      </c>
      <c r="J19" s="62">
        <v>0</v>
      </c>
      <c r="K19" s="62"/>
    </row>
    <row r="20" spans="1:11" x14ac:dyDescent="0.3">
      <c r="A20" s="66">
        <v>15</v>
      </c>
      <c r="B20" s="64" t="s">
        <v>49</v>
      </c>
      <c r="C20" s="62">
        <v>0</v>
      </c>
      <c r="D20" s="62">
        <v>0</v>
      </c>
      <c r="E20" s="62">
        <v>0</v>
      </c>
      <c r="F20" s="62">
        <v>0</v>
      </c>
      <c r="G20" s="62">
        <v>0</v>
      </c>
      <c r="H20" s="62">
        <v>0</v>
      </c>
      <c r="I20" s="62">
        <v>0</v>
      </c>
      <c r="J20" s="62">
        <v>0</v>
      </c>
      <c r="K20" s="62"/>
    </row>
    <row r="21" spans="1:11" x14ac:dyDescent="0.3">
      <c r="A21" s="66">
        <v>16</v>
      </c>
      <c r="B21" s="64" t="s">
        <v>51</v>
      </c>
      <c r="C21" s="62">
        <v>0</v>
      </c>
      <c r="D21" s="62">
        <v>0</v>
      </c>
      <c r="E21" s="62">
        <v>0</v>
      </c>
      <c r="F21" s="62">
        <v>0</v>
      </c>
      <c r="G21" s="62">
        <v>0</v>
      </c>
      <c r="H21" s="62">
        <v>0</v>
      </c>
      <c r="I21" s="62">
        <v>0</v>
      </c>
      <c r="J21" s="62">
        <v>0</v>
      </c>
      <c r="K21" s="62"/>
    </row>
    <row r="22" spans="1:11" x14ac:dyDescent="0.3">
      <c r="A22" s="67" t="s">
        <v>83</v>
      </c>
      <c r="B22" s="68" t="s">
        <v>5</v>
      </c>
      <c r="C22" s="69">
        <f>SUM(C6:C21)</f>
        <v>278</v>
      </c>
      <c r="D22" s="69">
        <f t="shared" ref="D22:G22" si="0">SUM(D6:D21)</f>
        <v>52</v>
      </c>
      <c r="E22" s="69">
        <f t="shared" si="0"/>
        <v>9</v>
      </c>
      <c r="F22" s="69">
        <v>5.6</v>
      </c>
      <c r="G22" s="69">
        <f t="shared" si="0"/>
        <v>9</v>
      </c>
      <c r="H22" s="69">
        <v>5.6</v>
      </c>
      <c r="I22" s="69">
        <f>D22-E22</f>
        <v>43</v>
      </c>
      <c r="J22" s="69">
        <f>D22-G22</f>
        <v>43</v>
      </c>
      <c r="K22" s="62"/>
    </row>
    <row r="23" spans="1:11" x14ac:dyDescent="0.3">
      <c r="A23" s="70">
        <v>1</v>
      </c>
      <c r="B23" s="64" t="s">
        <v>168</v>
      </c>
      <c r="C23" s="62">
        <v>0</v>
      </c>
      <c r="D23" s="62">
        <v>0</v>
      </c>
      <c r="E23" s="62">
        <v>0</v>
      </c>
      <c r="F23" s="62">
        <v>0</v>
      </c>
      <c r="G23" s="62"/>
      <c r="H23" s="62">
        <v>0</v>
      </c>
      <c r="I23" s="62"/>
      <c r="J23" s="62">
        <v>0</v>
      </c>
      <c r="K23" s="62"/>
    </row>
    <row r="24" spans="1:11" x14ac:dyDescent="0.3">
      <c r="A24" s="63">
        <v>2</v>
      </c>
      <c r="B24" s="64" t="s">
        <v>53</v>
      </c>
      <c r="C24" s="62">
        <v>0</v>
      </c>
      <c r="D24" s="62">
        <v>0</v>
      </c>
      <c r="E24" s="62">
        <v>0</v>
      </c>
      <c r="F24" s="62">
        <v>0</v>
      </c>
      <c r="G24" s="62"/>
      <c r="H24" s="62">
        <v>0</v>
      </c>
      <c r="I24" s="62"/>
      <c r="J24" s="62">
        <v>0</v>
      </c>
      <c r="K24" s="62"/>
    </row>
    <row r="25" spans="1:11" x14ac:dyDescent="0.3">
      <c r="A25" s="63">
        <v>3</v>
      </c>
      <c r="B25" s="64" t="s">
        <v>61</v>
      </c>
      <c r="C25" s="62">
        <v>0</v>
      </c>
      <c r="D25" s="62">
        <v>0</v>
      </c>
      <c r="E25" s="62">
        <v>0</v>
      </c>
      <c r="F25" s="62">
        <v>0</v>
      </c>
      <c r="G25" s="62"/>
      <c r="H25" s="62">
        <v>0</v>
      </c>
      <c r="I25" s="62"/>
      <c r="J25" s="62">
        <v>0</v>
      </c>
      <c r="K25" s="62"/>
    </row>
    <row r="26" spans="1:11" x14ac:dyDescent="0.3">
      <c r="A26" s="71" t="s">
        <v>85</v>
      </c>
      <c r="B26" s="68" t="s">
        <v>5</v>
      </c>
      <c r="C26" s="69">
        <f>SUM(C23:C25)</f>
        <v>0</v>
      </c>
      <c r="D26" s="69">
        <f t="shared" ref="D26:G26" si="1">SUM(D23:D25)</f>
        <v>0</v>
      </c>
      <c r="E26" s="69">
        <f t="shared" si="1"/>
        <v>0</v>
      </c>
      <c r="F26" s="69">
        <v>0</v>
      </c>
      <c r="G26" s="69">
        <f t="shared" si="1"/>
        <v>0</v>
      </c>
      <c r="H26" s="69">
        <v>0</v>
      </c>
      <c r="I26" s="69">
        <v>0</v>
      </c>
      <c r="J26" s="69">
        <v>0</v>
      </c>
      <c r="K26" s="62"/>
    </row>
    <row r="27" spans="1:11" x14ac:dyDescent="0.3">
      <c r="A27" s="63">
        <v>1</v>
      </c>
      <c r="B27" s="64" t="s">
        <v>64</v>
      </c>
      <c r="C27" s="62">
        <f>1291+45</f>
        <v>1336</v>
      </c>
      <c r="D27" s="62">
        <f>487</f>
        <v>487</v>
      </c>
      <c r="E27" s="62">
        <v>252</v>
      </c>
      <c r="F27" s="62">
        <v>205.1</v>
      </c>
      <c r="G27" s="62">
        <v>252</v>
      </c>
      <c r="H27" s="62">
        <v>205.1</v>
      </c>
      <c r="I27" s="62">
        <f>D27-E27</f>
        <v>235</v>
      </c>
      <c r="J27" s="62">
        <f>D27-G27</f>
        <v>235</v>
      </c>
      <c r="K27" s="62"/>
    </row>
    <row r="28" spans="1:11" x14ac:dyDescent="0.3">
      <c r="A28" s="71" t="s">
        <v>86</v>
      </c>
      <c r="B28" s="68" t="s">
        <v>5</v>
      </c>
      <c r="C28" s="69">
        <f>SUM(C27)</f>
        <v>1336</v>
      </c>
      <c r="D28" s="69">
        <f t="shared" ref="D28:G28" si="2">SUM(D27)</f>
        <v>487</v>
      </c>
      <c r="E28" s="69">
        <f t="shared" si="2"/>
        <v>252</v>
      </c>
      <c r="F28" s="69">
        <v>205.1</v>
      </c>
      <c r="G28" s="69">
        <f t="shared" si="2"/>
        <v>252</v>
      </c>
      <c r="H28" s="69">
        <v>205.1</v>
      </c>
      <c r="I28" s="69">
        <f>D28-E28</f>
        <v>235</v>
      </c>
      <c r="J28" s="69">
        <f>D28-G28</f>
        <v>235</v>
      </c>
      <c r="K28" s="62"/>
    </row>
    <row r="29" spans="1:11" x14ac:dyDescent="0.3">
      <c r="A29" s="63">
        <v>1</v>
      </c>
      <c r="B29" s="64" t="s">
        <v>66</v>
      </c>
      <c r="C29" s="62">
        <v>309</v>
      </c>
      <c r="D29" s="62">
        <v>106</v>
      </c>
      <c r="E29" s="62">
        <v>57</v>
      </c>
      <c r="F29" s="62">
        <v>28.59</v>
      </c>
      <c r="G29" s="62">
        <v>49</v>
      </c>
      <c r="H29" s="62">
        <v>24.59</v>
      </c>
      <c r="I29" s="62">
        <f>D29-E29</f>
        <v>49</v>
      </c>
      <c r="J29" s="62">
        <f>D29-G29</f>
        <v>57</v>
      </c>
      <c r="K29" s="62"/>
    </row>
    <row r="30" spans="1:11" x14ac:dyDescent="0.3">
      <c r="A30" s="65"/>
      <c r="B30" s="72" t="s">
        <v>5</v>
      </c>
      <c r="C30" s="69">
        <f>SUM(C29)</f>
        <v>309</v>
      </c>
      <c r="D30" s="69">
        <f t="shared" ref="D30:G30" si="3">SUM(D29)</f>
        <v>106</v>
      </c>
      <c r="E30" s="69">
        <f t="shared" si="3"/>
        <v>57</v>
      </c>
      <c r="F30" s="69">
        <v>28.59</v>
      </c>
      <c r="G30" s="69">
        <f t="shared" si="3"/>
        <v>49</v>
      </c>
      <c r="H30" s="69">
        <v>24.59</v>
      </c>
      <c r="I30" s="69">
        <f>D30-E30</f>
        <v>49</v>
      </c>
      <c r="J30" s="69">
        <f>D30-G30</f>
        <v>57</v>
      </c>
      <c r="K30" s="62"/>
    </row>
    <row r="31" spans="1:11" s="74" customFormat="1" x14ac:dyDescent="0.25">
      <c r="A31" s="364" t="s">
        <v>71</v>
      </c>
      <c r="B31" s="364"/>
      <c r="C31" s="73">
        <f>C30+C28+C26+C22</f>
        <v>1923</v>
      </c>
      <c r="D31" s="73">
        <f t="shared" ref="D31:J31" si="4">D30+D28+D26+D22</f>
        <v>645</v>
      </c>
      <c r="E31" s="73">
        <f t="shared" si="4"/>
        <v>318</v>
      </c>
      <c r="F31" s="73">
        <f t="shared" si="4"/>
        <v>239.29</v>
      </c>
      <c r="G31" s="73">
        <f t="shared" si="4"/>
        <v>310</v>
      </c>
      <c r="H31" s="73">
        <f t="shared" si="4"/>
        <v>235.29</v>
      </c>
      <c r="I31" s="73">
        <f t="shared" si="4"/>
        <v>327</v>
      </c>
      <c r="J31" s="73">
        <f t="shared" si="4"/>
        <v>335</v>
      </c>
      <c r="K31" s="73"/>
    </row>
  </sheetData>
  <mergeCells count="4">
    <mergeCell ref="A1:K1"/>
    <mergeCell ref="A2:K2"/>
    <mergeCell ref="A3:K3"/>
    <mergeCell ref="A31:B31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8"/>
  <sheetViews>
    <sheetView workbookViewId="0">
      <selection activeCell="I3" sqref="I1:I1048576"/>
    </sheetView>
  </sheetViews>
  <sheetFormatPr defaultColWidth="11" defaultRowHeight="15" x14ac:dyDescent="0.25"/>
  <cols>
    <col min="1" max="16384" width="11" style="16"/>
  </cols>
  <sheetData>
    <row r="1" spans="1:15" ht="15.75" customHeight="1" x14ac:dyDescent="0.25">
      <c r="A1" s="355" t="s">
        <v>169</v>
      </c>
      <c r="B1" s="365"/>
      <c r="C1" s="365"/>
      <c r="D1" s="365"/>
      <c r="E1" s="365"/>
      <c r="F1" s="365"/>
      <c r="G1" s="365"/>
      <c r="H1" s="365"/>
      <c r="I1" s="365"/>
      <c r="J1" s="365"/>
      <c r="K1" s="365"/>
      <c r="L1" s="365"/>
    </row>
    <row r="2" spans="1:15" ht="15" customHeight="1" x14ac:dyDescent="0.25">
      <c r="A2" s="357" t="s">
        <v>73</v>
      </c>
      <c r="B2" s="356"/>
      <c r="C2" s="356"/>
      <c r="D2" s="356"/>
      <c r="E2" s="356"/>
      <c r="F2" s="356"/>
      <c r="G2" s="356"/>
      <c r="H2" s="356"/>
      <c r="I2" s="356"/>
      <c r="J2" s="356"/>
      <c r="K2" s="356"/>
      <c r="L2" s="356"/>
    </row>
    <row r="3" spans="1:15" ht="30" x14ac:dyDescent="0.25">
      <c r="A3" s="17" t="s">
        <v>74</v>
      </c>
      <c r="B3" s="17" t="s">
        <v>24</v>
      </c>
      <c r="C3" s="17" t="s">
        <v>170</v>
      </c>
      <c r="D3" s="17" t="s">
        <v>171</v>
      </c>
      <c r="E3" s="17" t="s">
        <v>160</v>
      </c>
      <c r="F3" s="17" t="s">
        <v>161</v>
      </c>
      <c r="G3" s="17" t="s">
        <v>162</v>
      </c>
      <c r="H3" s="17" t="s">
        <v>163</v>
      </c>
      <c r="I3" s="17" t="s">
        <v>164</v>
      </c>
      <c r="J3" s="17" t="s">
        <v>165</v>
      </c>
      <c r="K3" s="17" t="s">
        <v>166</v>
      </c>
      <c r="L3" s="17" t="s">
        <v>167</v>
      </c>
      <c r="N3" s="75"/>
      <c r="O3" s="76"/>
    </row>
    <row r="4" spans="1:15" x14ac:dyDescent="0.25">
      <c r="A4" s="21">
        <v>1</v>
      </c>
      <c r="B4" s="21" t="s">
        <v>31</v>
      </c>
      <c r="C4" s="21">
        <v>6</v>
      </c>
      <c r="D4" s="21">
        <v>43</v>
      </c>
      <c r="E4" s="21">
        <v>0</v>
      </c>
      <c r="F4" s="21">
        <v>0</v>
      </c>
      <c r="G4" s="21">
        <v>0</v>
      </c>
      <c r="H4" s="21">
        <v>0</v>
      </c>
      <c r="I4" s="21">
        <v>0</v>
      </c>
      <c r="J4" s="21">
        <v>0</v>
      </c>
      <c r="K4" s="21">
        <v>0</v>
      </c>
      <c r="L4" s="21">
        <v>0</v>
      </c>
      <c r="N4" s="75"/>
      <c r="O4" s="77"/>
    </row>
    <row r="5" spans="1:15" x14ac:dyDescent="0.25">
      <c r="A5" s="21">
        <v>2</v>
      </c>
      <c r="B5" s="21" t="s">
        <v>32</v>
      </c>
      <c r="C5" s="21">
        <v>6</v>
      </c>
      <c r="D5" s="21">
        <v>43</v>
      </c>
      <c r="E5" s="21">
        <v>0</v>
      </c>
      <c r="F5" s="21">
        <v>0</v>
      </c>
      <c r="G5" s="21">
        <v>0</v>
      </c>
      <c r="H5" s="21">
        <v>0</v>
      </c>
      <c r="I5" s="21">
        <v>0</v>
      </c>
      <c r="J5" s="21">
        <v>0</v>
      </c>
      <c r="K5" s="21">
        <v>0</v>
      </c>
      <c r="L5" s="21">
        <v>0</v>
      </c>
      <c r="N5" s="75"/>
      <c r="O5" s="77"/>
    </row>
    <row r="6" spans="1:15" x14ac:dyDescent="0.25">
      <c r="A6" s="21">
        <v>3</v>
      </c>
      <c r="B6" s="21" t="s">
        <v>33</v>
      </c>
      <c r="C6" s="21">
        <v>15</v>
      </c>
      <c r="D6" s="21">
        <v>107</v>
      </c>
      <c r="E6" s="21">
        <v>6</v>
      </c>
      <c r="F6" s="21">
        <v>5</v>
      </c>
      <c r="G6" s="21">
        <v>9.7200000000000006</v>
      </c>
      <c r="H6" s="21">
        <v>5</v>
      </c>
      <c r="I6" s="21">
        <v>7.56</v>
      </c>
      <c r="J6" s="21">
        <v>0</v>
      </c>
      <c r="K6" s="21">
        <v>2</v>
      </c>
      <c r="L6" s="21">
        <v>3</v>
      </c>
      <c r="N6" s="75"/>
      <c r="O6" s="77"/>
    </row>
    <row r="7" spans="1:15" x14ac:dyDescent="0.25">
      <c r="A7" s="21">
        <v>4</v>
      </c>
      <c r="B7" s="21" t="s">
        <v>34</v>
      </c>
      <c r="C7" s="21">
        <v>15</v>
      </c>
      <c r="D7" s="21">
        <v>107</v>
      </c>
      <c r="E7" s="21">
        <v>7</v>
      </c>
      <c r="F7" s="21">
        <v>2</v>
      </c>
      <c r="G7" s="21">
        <v>1.5</v>
      </c>
      <c r="H7" s="21">
        <v>1</v>
      </c>
      <c r="I7" s="21">
        <v>3.5</v>
      </c>
      <c r="J7" s="21">
        <v>2</v>
      </c>
      <c r="K7" s="21">
        <v>0</v>
      </c>
      <c r="L7" s="21">
        <v>0</v>
      </c>
      <c r="N7" s="75"/>
      <c r="O7" s="77"/>
    </row>
    <row r="8" spans="1:15" x14ac:dyDescent="0.25">
      <c r="A8" s="21">
        <v>5</v>
      </c>
      <c r="B8" s="21" t="s">
        <v>35</v>
      </c>
      <c r="C8" s="21">
        <v>6</v>
      </c>
      <c r="D8" s="21">
        <v>43</v>
      </c>
      <c r="E8" s="21">
        <v>0</v>
      </c>
      <c r="F8" s="21">
        <v>0</v>
      </c>
      <c r="G8" s="21">
        <v>0</v>
      </c>
      <c r="H8" s="21">
        <v>0</v>
      </c>
      <c r="I8" s="21">
        <v>0</v>
      </c>
      <c r="J8" s="21">
        <v>0</v>
      </c>
      <c r="K8" s="21">
        <v>0</v>
      </c>
      <c r="L8" s="21">
        <v>0</v>
      </c>
      <c r="N8" s="75"/>
      <c r="O8" s="77"/>
    </row>
    <row r="9" spans="1:15" x14ac:dyDescent="0.25">
      <c r="A9" s="21">
        <v>6</v>
      </c>
      <c r="B9" s="21" t="s">
        <v>36</v>
      </c>
      <c r="C9" s="21">
        <v>34</v>
      </c>
      <c r="D9" s="21">
        <v>243</v>
      </c>
      <c r="E9" s="21">
        <v>19</v>
      </c>
      <c r="F9" s="21">
        <v>3</v>
      </c>
      <c r="G9" s="21">
        <v>5.41</v>
      </c>
      <c r="H9" s="21">
        <v>9</v>
      </c>
      <c r="I9" s="21">
        <v>12.03</v>
      </c>
      <c r="J9" s="21">
        <v>13</v>
      </c>
      <c r="K9" s="21">
        <v>0</v>
      </c>
      <c r="L9" s="21">
        <v>2</v>
      </c>
      <c r="N9" s="75"/>
      <c r="O9" s="77"/>
    </row>
    <row r="10" spans="1:15" x14ac:dyDescent="0.25">
      <c r="A10" s="21">
        <v>7</v>
      </c>
      <c r="B10" s="21" t="s">
        <v>37</v>
      </c>
      <c r="C10" s="21">
        <v>25</v>
      </c>
      <c r="D10" s="21">
        <v>179</v>
      </c>
      <c r="E10" s="21">
        <v>4</v>
      </c>
      <c r="F10" s="21">
        <v>0</v>
      </c>
      <c r="G10" s="21">
        <v>0</v>
      </c>
      <c r="H10" s="21">
        <v>4</v>
      </c>
      <c r="I10" s="21">
        <v>4.54</v>
      </c>
      <c r="J10" s="21">
        <v>2</v>
      </c>
      <c r="K10" s="21">
        <v>0</v>
      </c>
      <c r="L10" s="21">
        <v>0</v>
      </c>
      <c r="N10" s="75"/>
      <c r="O10" s="77"/>
    </row>
    <row r="11" spans="1:15" x14ac:dyDescent="0.25">
      <c r="A11" s="21">
        <v>8</v>
      </c>
      <c r="B11" s="21" t="s">
        <v>38</v>
      </c>
      <c r="C11" s="21">
        <v>6</v>
      </c>
      <c r="D11" s="21">
        <v>43</v>
      </c>
      <c r="E11" s="21">
        <v>0</v>
      </c>
      <c r="F11" s="21">
        <v>0</v>
      </c>
      <c r="G11" s="21">
        <v>0</v>
      </c>
      <c r="H11" s="21">
        <v>0</v>
      </c>
      <c r="I11" s="21">
        <v>0</v>
      </c>
      <c r="J11" s="21">
        <v>0</v>
      </c>
      <c r="K11" s="21">
        <v>0</v>
      </c>
      <c r="L11" s="21">
        <v>0</v>
      </c>
      <c r="N11" s="75"/>
      <c r="O11" s="77"/>
    </row>
    <row r="12" spans="1:15" x14ac:dyDescent="0.25">
      <c r="A12" s="21">
        <v>9</v>
      </c>
      <c r="B12" s="21" t="s">
        <v>39</v>
      </c>
      <c r="C12" s="21">
        <v>12</v>
      </c>
      <c r="D12" s="21">
        <v>86</v>
      </c>
      <c r="E12" s="21">
        <v>0</v>
      </c>
      <c r="F12" s="21">
        <v>0</v>
      </c>
      <c r="G12" s="21">
        <v>0</v>
      </c>
      <c r="H12" s="21">
        <v>0</v>
      </c>
      <c r="I12" s="21">
        <v>0</v>
      </c>
      <c r="J12" s="21">
        <v>0</v>
      </c>
      <c r="K12" s="21">
        <v>0</v>
      </c>
      <c r="L12" s="21">
        <v>0</v>
      </c>
      <c r="N12" s="75"/>
      <c r="O12" s="77"/>
    </row>
    <row r="13" spans="1:15" x14ac:dyDescent="0.25">
      <c r="A13" s="21">
        <v>10</v>
      </c>
      <c r="B13" s="21" t="s">
        <v>40</v>
      </c>
      <c r="C13" s="21">
        <v>14</v>
      </c>
      <c r="D13" s="21">
        <v>100</v>
      </c>
      <c r="E13" s="21">
        <v>3</v>
      </c>
      <c r="F13" s="21">
        <v>0</v>
      </c>
      <c r="G13" s="21">
        <v>0</v>
      </c>
      <c r="H13" s="21">
        <v>4</v>
      </c>
      <c r="I13" s="21">
        <v>3.25</v>
      </c>
      <c r="J13" s="21">
        <v>3</v>
      </c>
      <c r="K13" s="21">
        <v>0</v>
      </c>
      <c r="L13" s="21">
        <v>0</v>
      </c>
      <c r="N13" s="75"/>
      <c r="O13" s="77"/>
    </row>
    <row r="14" spans="1:15" x14ac:dyDescent="0.25">
      <c r="A14" s="21">
        <v>11</v>
      </c>
      <c r="B14" s="21" t="s">
        <v>41</v>
      </c>
      <c r="C14" s="21">
        <v>6</v>
      </c>
      <c r="D14" s="21">
        <v>43</v>
      </c>
      <c r="E14" s="21">
        <v>5</v>
      </c>
      <c r="F14" s="21">
        <v>2</v>
      </c>
      <c r="G14" s="21">
        <v>4.13</v>
      </c>
      <c r="H14" s="21">
        <v>1</v>
      </c>
      <c r="I14" s="21">
        <v>0.63</v>
      </c>
      <c r="J14" s="21">
        <v>3</v>
      </c>
      <c r="K14" s="21">
        <v>0</v>
      </c>
      <c r="L14" s="21">
        <v>0</v>
      </c>
      <c r="N14" s="75"/>
      <c r="O14" s="77"/>
    </row>
    <row r="15" spans="1:15" x14ac:dyDescent="0.25">
      <c r="A15" s="21">
        <v>12</v>
      </c>
      <c r="B15" s="21" t="s">
        <v>42</v>
      </c>
      <c r="C15" s="21">
        <v>3</v>
      </c>
      <c r="D15" s="21">
        <v>21</v>
      </c>
      <c r="E15" s="21">
        <v>0</v>
      </c>
      <c r="F15" s="21">
        <v>0</v>
      </c>
      <c r="G15" s="21">
        <v>0</v>
      </c>
      <c r="H15" s="21">
        <v>0</v>
      </c>
      <c r="I15" s="21">
        <v>0</v>
      </c>
      <c r="J15" s="21">
        <v>0</v>
      </c>
      <c r="K15" s="21">
        <v>0</v>
      </c>
      <c r="L15" s="21">
        <v>0</v>
      </c>
      <c r="N15" s="75"/>
      <c r="O15" s="77"/>
    </row>
    <row r="16" spans="1:15" x14ac:dyDescent="0.25">
      <c r="A16" s="21">
        <v>13</v>
      </c>
      <c r="B16" s="21" t="s">
        <v>43</v>
      </c>
      <c r="C16" s="21">
        <v>27</v>
      </c>
      <c r="D16" s="21">
        <v>193</v>
      </c>
      <c r="E16" s="21">
        <v>7</v>
      </c>
      <c r="F16" s="21">
        <v>1</v>
      </c>
      <c r="G16" s="21">
        <v>0.7</v>
      </c>
      <c r="H16" s="21">
        <v>1</v>
      </c>
      <c r="I16" s="21">
        <v>2.14</v>
      </c>
      <c r="J16" s="21">
        <v>2</v>
      </c>
      <c r="K16" s="21">
        <v>0</v>
      </c>
      <c r="L16" s="21">
        <v>4</v>
      </c>
      <c r="N16" s="75"/>
      <c r="O16" s="77"/>
    </row>
    <row r="17" spans="1:15" x14ac:dyDescent="0.25">
      <c r="A17" s="21">
        <v>14</v>
      </c>
      <c r="B17" s="21" t="s">
        <v>44</v>
      </c>
      <c r="C17" s="21">
        <v>6</v>
      </c>
      <c r="D17" s="21">
        <v>43</v>
      </c>
      <c r="E17" s="21">
        <v>1</v>
      </c>
      <c r="F17" s="21">
        <v>1</v>
      </c>
      <c r="G17" s="21">
        <v>5</v>
      </c>
      <c r="H17" s="21">
        <v>0</v>
      </c>
      <c r="I17" s="21">
        <v>0</v>
      </c>
      <c r="J17" s="21">
        <v>0</v>
      </c>
      <c r="K17" s="21">
        <v>0</v>
      </c>
      <c r="L17" s="21">
        <v>0</v>
      </c>
      <c r="N17" s="75"/>
      <c r="O17" s="77"/>
    </row>
    <row r="18" spans="1:15" x14ac:dyDescent="0.25">
      <c r="A18" s="21">
        <v>15</v>
      </c>
      <c r="B18" s="21" t="s">
        <v>45</v>
      </c>
      <c r="C18" s="21">
        <v>265</v>
      </c>
      <c r="D18" s="21">
        <v>1894</v>
      </c>
      <c r="E18" s="21">
        <v>297</v>
      </c>
      <c r="F18" s="21">
        <v>19</v>
      </c>
      <c r="G18" s="21">
        <v>29.99</v>
      </c>
      <c r="H18" s="21">
        <v>72</v>
      </c>
      <c r="I18" s="21">
        <v>103.88</v>
      </c>
      <c r="J18" s="21">
        <v>234</v>
      </c>
      <c r="K18" s="21">
        <v>1</v>
      </c>
      <c r="L18" s="21">
        <v>42</v>
      </c>
      <c r="N18" s="75"/>
      <c r="O18" s="77"/>
    </row>
    <row r="19" spans="1:15" x14ac:dyDescent="0.25">
      <c r="A19" s="21">
        <v>16</v>
      </c>
      <c r="B19" s="21" t="s">
        <v>46</v>
      </c>
      <c r="C19" s="21">
        <v>12</v>
      </c>
      <c r="D19" s="21">
        <v>86</v>
      </c>
      <c r="E19" s="21">
        <v>1</v>
      </c>
      <c r="F19" s="21">
        <v>0</v>
      </c>
      <c r="G19" s="21">
        <v>0</v>
      </c>
      <c r="H19" s="21">
        <v>0</v>
      </c>
      <c r="I19" s="21">
        <v>0</v>
      </c>
      <c r="J19" s="21">
        <v>1</v>
      </c>
      <c r="K19" s="21">
        <v>0</v>
      </c>
      <c r="L19" s="21">
        <v>0</v>
      </c>
      <c r="N19" s="75"/>
      <c r="O19" s="77"/>
    </row>
    <row r="20" spans="1:15" x14ac:dyDescent="0.25">
      <c r="A20" s="21">
        <v>17</v>
      </c>
      <c r="B20" s="21" t="s">
        <v>47</v>
      </c>
      <c r="C20" s="21">
        <v>31</v>
      </c>
      <c r="D20" s="21">
        <v>222</v>
      </c>
      <c r="E20" s="21">
        <v>8</v>
      </c>
      <c r="F20" s="21">
        <v>0</v>
      </c>
      <c r="G20" s="21">
        <v>0</v>
      </c>
      <c r="H20" s="21">
        <v>1</v>
      </c>
      <c r="I20" s="21">
        <v>0.69</v>
      </c>
      <c r="J20" s="21">
        <v>8</v>
      </c>
      <c r="K20" s="21">
        <v>0</v>
      </c>
      <c r="L20" s="21">
        <v>0</v>
      </c>
      <c r="N20" s="75"/>
      <c r="O20" s="77"/>
    </row>
    <row r="21" spans="1:15" x14ac:dyDescent="0.25">
      <c r="A21" s="21">
        <v>18</v>
      </c>
      <c r="B21" s="21" t="s">
        <v>48</v>
      </c>
      <c r="C21" s="21">
        <v>12</v>
      </c>
      <c r="D21" s="21">
        <v>86</v>
      </c>
      <c r="E21" s="21">
        <v>2</v>
      </c>
      <c r="F21" s="21">
        <v>0</v>
      </c>
      <c r="G21" s="21">
        <v>0</v>
      </c>
      <c r="H21" s="21">
        <v>1</v>
      </c>
      <c r="I21" s="21">
        <v>0.6</v>
      </c>
      <c r="J21" s="21">
        <v>2</v>
      </c>
      <c r="K21" s="21">
        <v>0</v>
      </c>
      <c r="L21" s="21">
        <v>0</v>
      </c>
      <c r="N21" s="75"/>
      <c r="O21" s="77"/>
    </row>
    <row r="22" spans="1:15" x14ac:dyDescent="0.25">
      <c r="A22" s="21">
        <v>19</v>
      </c>
      <c r="B22" s="21" t="s">
        <v>49</v>
      </c>
      <c r="C22" s="21">
        <v>12</v>
      </c>
      <c r="D22" s="21">
        <v>86</v>
      </c>
      <c r="E22" s="21">
        <v>6</v>
      </c>
      <c r="F22" s="21">
        <v>0</v>
      </c>
      <c r="G22" s="21">
        <v>0</v>
      </c>
      <c r="H22" s="21">
        <v>1</v>
      </c>
      <c r="I22" s="21">
        <v>3.5</v>
      </c>
      <c r="J22" s="21">
        <v>6</v>
      </c>
      <c r="K22" s="21">
        <v>0</v>
      </c>
      <c r="L22" s="21">
        <v>0</v>
      </c>
      <c r="N22" s="75"/>
      <c r="O22" s="77"/>
    </row>
    <row r="23" spans="1:15" x14ac:dyDescent="0.25">
      <c r="A23" s="21">
        <v>20</v>
      </c>
      <c r="B23" s="21" t="s">
        <v>50</v>
      </c>
      <c r="C23" s="21">
        <v>11</v>
      </c>
      <c r="D23" s="21">
        <v>79</v>
      </c>
      <c r="E23" s="21">
        <v>10</v>
      </c>
      <c r="F23" s="21">
        <v>7</v>
      </c>
      <c r="G23" s="21">
        <v>20.100000000000001</v>
      </c>
      <c r="H23" s="21">
        <v>5</v>
      </c>
      <c r="I23" s="21">
        <v>11.57</v>
      </c>
      <c r="J23" s="21">
        <v>4</v>
      </c>
      <c r="K23" s="21">
        <v>0</v>
      </c>
      <c r="L23" s="21">
        <v>2</v>
      </c>
      <c r="N23" s="75"/>
      <c r="O23" s="77"/>
    </row>
    <row r="24" spans="1:15" x14ac:dyDescent="0.25">
      <c r="A24" s="21">
        <v>21</v>
      </c>
      <c r="B24" s="21" t="s">
        <v>51</v>
      </c>
      <c r="C24" s="21">
        <v>12</v>
      </c>
      <c r="D24" s="21">
        <v>86</v>
      </c>
      <c r="E24" s="21">
        <v>2</v>
      </c>
      <c r="F24" s="21">
        <v>0</v>
      </c>
      <c r="G24" s="21">
        <v>0</v>
      </c>
      <c r="H24" s="21">
        <v>1</v>
      </c>
      <c r="I24" s="21">
        <v>2.98</v>
      </c>
      <c r="J24" s="21">
        <v>2</v>
      </c>
      <c r="K24" s="21">
        <v>0</v>
      </c>
      <c r="L24" s="21">
        <v>0</v>
      </c>
      <c r="N24" s="75"/>
      <c r="O24" s="77"/>
    </row>
    <row r="25" spans="1:15" x14ac:dyDescent="0.25">
      <c r="A25" s="22" t="s">
        <v>83</v>
      </c>
      <c r="B25" s="22" t="s">
        <v>5</v>
      </c>
      <c r="C25" s="22">
        <f>SUM(C4:C24)</f>
        <v>536</v>
      </c>
      <c r="D25" s="22">
        <f>SUM(D4:D24)</f>
        <v>3833</v>
      </c>
      <c r="E25" s="22">
        <f t="shared" ref="E25:L25" si="0">SUM(E4:E24)</f>
        <v>378</v>
      </c>
      <c r="F25" s="22">
        <f t="shared" si="0"/>
        <v>40</v>
      </c>
      <c r="G25" s="22">
        <f t="shared" si="0"/>
        <v>76.550000000000011</v>
      </c>
      <c r="H25" s="22">
        <f t="shared" si="0"/>
        <v>106</v>
      </c>
      <c r="I25" s="22">
        <f t="shared" si="0"/>
        <v>156.86999999999995</v>
      </c>
      <c r="J25" s="22">
        <f t="shared" si="0"/>
        <v>282</v>
      </c>
      <c r="K25" s="22">
        <f t="shared" si="0"/>
        <v>3</v>
      </c>
      <c r="L25" s="22">
        <f t="shared" si="0"/>
        <v>53</v>
      </c>
      <c r="N25" s="75"/>
      <c r="O25" s="78"/>
    </row>
    <row r="26" spans="1:15" x14ac:dyDescent="0.25">
      <c r="A26" s="21">
        <v>1</v>
      </c>
      <c r="B26" s="21" t="s">
        <v>53</v>
      </c>
      <c r="C26" s="21">
        <v>12</v>
      </c>
      <c r="D26" s="21">
        <v>86</v>
      </c>
      <c r="E26" s="21">
        <v>11</v>
      </c>
      <c r="F26" s="21">
        <v>1</v>
      </c>
      <c r="G26" s="21">
        <v>0.33</v>
      </c>
      <c r="H26" s="21">
        <v>0</v>
      </c>
      <c r="I26" s="21">
        <v>0</v>
      </c>
      <c r="J26" s="21">
        <v>10</v>
      </c>
      <c r="K26" s="21">
        <v>1</v>
      </c>
      <c r="L26" s="21">
        <v>1</v>
      </c>
      <c r="N26" s="75"/>
      <c r="O26" s="77"/>
    </row>
    <row r="27" spans="1:15" x14ac:dyDescent="0.25">
      <c r="A27" s="21">
        <v>2</v>
      </c>
      <c r="B27" s="21" t="s">
        <v>54</v>
      </c>
      <c r="C27" s="21">
        <v>6</v>
      </c>
      <c r="D27" s="21">
        <v>43</v>
      </c>
      <c r="E27" s="21">
        <v>0</v>
      </c>
      <c r="F27" s="21">
        <v>0</v>
      </c>
      <c r="G27" s="21">
        <v>0</v>
      </c>
      <c r="H27" s="21">
        <v>0</v>
      </c>
      <c r="I27" s="21">
        <v>0</v>
      </c>
      <c r="J27" s="21">
        <v>0</v>
      </c>
      <c r="K27" s="21">
        <v>0</v>
      </c>
      <c r="L27" s="21">
        <v>0</v>
      </c>
      <c r="N27" s="75"/>
      <c r="O27" s="77"/>
    </row>
    <row r="28" spans="1:15" x14ac:dyDescent="0.25">
      <c r="A28" s="21">
        <v>3</v>
      </c>
      <c r="B28" s="21" t="s">
        <v>55</v>
      </c>
      <c r="C28" s="21">
        <v>12</v>
      </c>
      <c r="D28" s="21">
        <v>86</v>
      </c>
      <c r="E28" s="21">
        <v>1</v>
      </c>
      <c r="F28" s="21">
        <v>0</v>
      </c>
      <c r="G28" s="21">
        <v>0</v>
      </c>
      <c r="H28" s="21">
        <v>0</v>
      </c>
      <c r="I28" s="21">
        <v>0</v>
      </c>
      <c r="J28" s="21">
        <v>1</v>
      </c>
      <c r="K28" s="21">
        <v>0</v>
      </c>
      <c r="L28" s="21">
        <v>0</v>
      </c>
      <c r="N28" s="75"/>
      <c r="O28" s="77"/>
    </row>
    <row r="29" spans="1:15" x14ac:dyDescent="0.25">
      <c r="A29" s="21">
        <v>4</v>
      </c>
      <c r="B29" s="21" t="s">
        <v>56</v>
      </c>
      <c r="C29" s="21">
        <v>6</v>
      </c>
      <c r="D29" s="21">
        <v>43</v>
      </c>
      <c r="E29" s="21">
        <v>0</v>
      </c>
      <c r="F29" s="21">
        <v>0</v>
      </c>
      <c r="G29" s="21">
        <v>0</v>
      </c>
      <c r="H29" s="21">
        <v>0</v>
      </c>
      <c r="I29" s="21">
        <v>0</v>
      </c>
      <c r="J29" s="21">
        <v>0</v>
      </c>
      <c r="K29" s="21">
        <v>0</v>
      </c>
      <c r="L29" s="21">
        <v>0</v>
      </c>
      <c r="N29" s="75"/>
      <c r="O29" s="77"/>
    </row>
    <row r="30" spans="1:15" x14ac:dyDescent="0.25">
      <c r="A30" s="21">
        <v>5</v>
      </c>
      <c r="B30" s="21" t="s">
        <v>57</v>
      </c>
      <c r="C30" s="21">
        <v>12</v>
      </c>
      <c r="D30" s="21">
        <v>86</v>
      </c>
      <c r="E30" s="21">
        <v>2</v>
      </c>
      <c r="F30" s="21">
        <v>0</v>
      </c>
      <c r="G30" s="21">
        <v>0</v>
      </c>
      <c r="H30" s="21">
        <v>0</v>
      </c>
      <c r="I30" s="21">
        <v>0</v>
      </c>
      <c r="J30" s="21">
        <v>2</v>
      </c>
      <c r="K30" s="21">
        <v>0</v>
      </c>
      <c r="L30" s="21">
        <v>0</v>
      </c>
      <c r="N30" s="75"/>
      <c r="O30" s="77"/>
    </row>
    <row r="31" spans="1:15" x14ac:dyDescent="0.25">
      <c r="A31" s="21">
        <v>6</v>
      </c>
      <c r="B31" s="21" t="s">
        <v>58</v>
      </c>
      <c r="C31" s="21">
        <v>6</v>
      </c>
      <c r="D31" s="21">
        <v>43</v>
      </c>
      <c r="E31" s="21">
        <v>0</v>
      </c>
      <c r="F31" s="21">
        <v>0</v>
      </c>
      <c r="G31" s="21">
        <v>0</v>
      </c>
      <c r="H31" s="21">
        <v>0</v>
      </c>
      <c r="I31" s="21">
        <v>0</v>
      </c>
      <c r="J31" s="21">
        <v>0</v>
      </c>
      <c r="K31" s="21">
        <v>0</v>
      </c>
      <c r="L31" s="21">
        <v>0</v>
      </c>
      <c r="N31" s="75"/>
      <c r="O31" s="77"/>
    </row>
    <row r="32" spans="1:15" x14ac:dyDescent="0.25">
      <c r="A32" s="21">
        <v>7</v>
      </c>
      <c r="B32" s="21" t="s">
        <v>59</v>
      </c>
      <c r="C32" s="21">
        <v>6</v>
      </c>
      <c r="D32" s="21">
        <v>43</v>
      </c>
      <c r="E32" s="21">
        <v>0</v>
      </c>
      <c r="F32" s="21">
        <v>0</v>
      </c>
      <c r="G32" s="21">
        <v>0</v>
      </c>
      <c r="H32" s="21">
        <v>0</v>
      </c>
      <c r="I32" s="21">
        <v>0</v>
      </c>
      <c r="J32" s="21">
        <v>0</v>
      </c>
      <c r="K32" s="21">
        <v>0</v>
      </c>
      <c r="L32" s="21">
        <v>0</v>
      </c>
      <c r="N32" s="75"/>
      <c r="O32" s="77"/>
    </row>
    <row r="33" spans="1:15" x14ac:dyDescent="0.25">
      <c r="A33" s="21">
        <v>8</v>
      </c>
      <c r="B33" s="21" t="s">
        <v>60</v>
      </c>
      <c r="C33" s="21">
        <v>6</v>
      </c>
      <c r="D33" s="21">
        <v>43</v>
      </c>
      <c r="E33" s="21">
        <v>0</v>
      </c>
      <c r="F33" s="21">
        <v>0</v>
      </c>
      <c r="G33" s="21">
        <v>0</v>
      </c>
      <c r="H33" s="21">
        <v>0</v>
      </c>
      <c r="I33" s="21">
        <v>0</v>
      </c>
      <c r="J33" s="21">
        <v>0</v>
      </c>
      <c r="K33" s="21">
        <v>0</v>
      </c>
      <c r="L33" s="21">
        <v>0</v>
      </c>
      <c r="N33" s="75"/>
      <c r="O33" s="77"/>
    </row>
    <row r="34" spans="1:15" x14ac:dyDescent="0.25">
      <c r="A34" s="21">
        <v>9</v>
      </c>
      <c r="B34" s="21" t="s">
        <v>61</v>
      </c>
      <c r="C34" s="21"/>
      <c r="D34" s="21">
        <v>0</v>
      </c>
      <c r="E34" s="21">
        <v>0</v>
      </c>
      <c r="F34" s="21">
        <v>0</v>
      </c>
      <c r="G34" s="21">
        <v>0</v>
      </c>
      <c r="H34" s="21">
        <v>0</v>
      </c>
      <c r="I34" s="21">
        <v>0</v>
      </c>
      <c r="J34" s="21">
        <v>0</v>
      </c>
      <c r="K34" s="21">
        <v>0</v>
      </c>
      <c r="L34" s="21">
        <v>0</v>
      </c>
      <c r="N34" s="75"/>
      <c r="O34" s="77"/>
    </row>
    <row r="35" spans="1:15" x14ac:dyDescent="0.25">
      <c r="A35" s="21">
        <v>10</v>
      </c>
      <c r="B35" s="21" t="s">
        <v>62</v>
      </c>
      <c r="C35" s="21"/>
      <c r="D35" s="21">
        <v>0</v>
      </c>
      <c r="E35" s="21">
        <v>0</v>
      </c>
      <c r="F35" s="21">
        <v>0</v>
      </c>
      <c r="G35" s="21">
        <v>0</v>
      </c>
      <c r="H35" s="21">
        <v>0</v>
      </c>
      <c r="I35" s="21">
        <v>0</v>
      </c>
      <c r="J35" s="21">
        <v>0</v>
      </c>
      <c r="K35" s="21">
        <v>0</v>
      </c>
      <c r="L35" s="21">
        <v>0</v>
      </c>
      <c r="N35" s="75"/>
      <c r="O35" s="77"/>
    </row>
    <row r="36" spans="1:15" x14ac:dyDescent="0.25">
      <c r="A36" s="22" t="s">
        <v>85</v>
      </c>
      <c r="B36" s="22" t="s">
        <v>5</v>
      </c>
      <c r="C36" s="22">
        <f>SUM(C26:C35)</f>
        <v>66</v>
      </c>
      <c r="D36" s="22">
        <f>SUM(D26:D35)</f>
        <v>473</v>
      </c>
      <c r="E36" s="22">
        <f t="shared" ref="E36:L36" si="1">SUM(E26:E35)</f>
        <v>14</v>
      </c>
      <c r="F36" s="22">
        <f t="shared" si="1"/>
        <v>1</v>
      </c>
      <c r="G36" s="22">
        <f t="shared" si="1"/>
        <v>0.33</v>
      </c>
      <c r="H36" s="22">
        <f t="shared" si="1"/>
        <v>0</v>
      </c>
      <c r="I36" s="22">
        <f t="shared" si="1"/>
        <v>0</v>
      </c>
      <c r="J36" s="22">
        <f t="shared" si="1"/>
        <v>13</v>
      </c>
      <c r="K36" s="22">
        <f t="shared" si="1"/>
        <v>1</v>
      </c>
      <c r="L36" s="22">
        <f t="shared" si="1"/>
        <v>1</v>
      </c>
      <c r="N36" s="75"/>
      <c r="O36" s="78"/>
    </row>
    <row r="37" spans="1:15" x14ac:dyDescent="0.25">
      <c r="A37" s="26">
        <v>1</v>
      </c>
      <c r="B37" s="21" t="s">
        <v>64</v>
      </c>
      <c r="C37" s="21">
        <v>200</v>
      </c>
      <c r="D37" s="21">
        <v>1429</v>
      </c>
      <c r="E37" s="21">
        <v>203</v>
      </c>
      <c r="F37" s="21">
        <v>30</v>
      </c>
      <c r="G37" s="21">
        <v>67.84</v>
      </c>
      <c r="H37" s="21">
        <v>79</v>
      </c>
      <c r="I37" s="21">
        <v>125.28</v>
      </c>
      <c r="J37" s="21">
        <v>170</v>
      </c>
      <c r="K37" s="21">
        <v>1</v>
      </c>
      <c r="L37" s="21">
        <v>15</v>
      </c>
      <c r="N37" s="75"/>
      <c r="O37" s="77"/>
    </row>
    <row r="38" spans="1:15" x14ac:dyDescent="0.25">
      <c r="A38" s="22" t="s">
        <v>86</v>
      </c>
      <c r="B38" s="22" t="s">
        <v>5</v>
      </c>
      <c r="C38" s="22"/>
      <c r="D38" s="22">
        <f>SUM(D37)</f>
        <v>1429</v>
      </c>
      <c r="E38" s="22">
        <f t="shared" ref="E38:L38" si="2">SUM(E37)</f>
        <v>203</v>
      </c>
      <c r="F38" s="22">
        <f t="shared" si="2"/>
        <v>30</v>
      </c>
      <c r="G38" s="22">
        <f t="shared" si="2"/>
        <v>67.84</v>
      </c>
      <c r="H38" s="22">
        <f t="shared" si="2"/>
        <v>79</v>
      </c>
      <c r="I38" s="22">
        <f t="shared" si="2"/>
        <v>125.28</v>
      </c>
      <c r="J38" s="22">
        <f t="shared" si="2"/>
        <v>170</v>
      </c>
      <c r="K38" s="22">
        <f t="shared" si="2"/>
        <v>1</v>
      </c>
      <c r="L38" s="22">
        <f t="shared" si="2"/>
        <v>15</v>
      </c>
      <c r="N38" s="75"/>
      <c r="O38" s="78"/>
    </row>
    <row r="39" spans="1:15" x14ac:dyDescent="0.25">
      <c r="A39" s="22">
        <v>1</v>
      </c>
      <c r="B39" s="21" t="s">
        <v>66</v>
      </c>
      <c r="C39" s="21">
        <v>259</v>
      </c>
      <c r="D39" s="21">
        <v>1851</v>
      </c>
      <c r="E39" s="21">
        <v>87</v>
      </c>
      <c r="F39" s="21">
        <v>7</v>
      </c>
      <c r="G39" s="21">
        <v>15.74</v>
      </c>
      <c r="H39" s="21">
        <v>1</v>
      </c>
      <c r="I39" s="21">
        <v>1.04</v>
      </c>
      <c r="J39" s="21">
        <v>82</v>
      </c>
      <c r="K39" s="21">
        <v>0</v>
      </c>
      <c r="L39" s="21">
        <v>1</v>
      </c>
      <c r="N39" s="75"/>
      <c r="O39" s="77"/>
    </row>
    <row r="40" spans="1:15" x14ac:dyDescent="0.25">
      <c r="A40" s="21">
        <v>2</v>
      </c>
      <c r="B40" s="31" t="s">
        <v>68</v>
      </c>
      <c r="C40" s="21">
        <v>0</v>
      </c>
      <c r="D40" s="21">
        <v>0</v>
      </c>
      <c r="E40" s="21">
        <v>0</v>
      </c>
      <c r="F40" s="21">
        <v>0</v>
      </c>
      <c r="G40" s="21">
        <v>0</v>
      </c>
      <c r="H40" s="21">
        <v>0</v>
      </c>
      <c r="I40" s="21">
        <v>0</v>
      </c>
      <c r="J40" s="21">
        <v>0</v>
      </c>
      <c r="K40" s="21">
        <v>0</v>
      </c>
      <c r="L40" s="21">
        <v>0</v>
      </c>
      <c r="N40" s="75"/>
      <c r="O40" s="77"/>
    </row>
    <row r="41" spans="1:15" x14ac:dyDescent="0.25">
      <c r="A41" s="22">
        <v>3</v>
      </c>
      <c r="B41" s="21" t="s">
        <v>172</v>
      </c>
      <c r="C41" s="21">
        <v>0</v>
      </c>
      <c r="D41" s="21">
        <v>0</v>
      </c>
      <c r="E41" s="21">
        <v>0</v>
      </c>
      <c r="F41" s="21">
        <v>0</v>
      </c>
      <c r="G41" s="21">
        <v>0</v>
      </c>
      <c r="H41" s="21">
        <v>0</v>
      </c>
      <c r="I41" s="21">
        <v>0</v>
      </c>
      <c r="J41" s="21">
        <v>0</v>
      </c>
      <c r="K41" s="21">
        <v>0</v>
      </c>
      <c r="L41" s="21">
        <v>0</v>
      </c>
      <c r="N41" s="75"/>
      <c r="O41" s="77"/>
    </row>
    <row r="42" spans="1:15" ht="31.5" customHeight="1" x14ac:dyDescent="0.25">
      <c r="A42" s="21">
        <v>4</v>
      </c>
      <c r="B42" s="21" t="s">
        <v>69</v>
      </c>
      <c r="C42" s="21">
        <v>0</v>
      </c>
      <c r="D42" s="79">
        <v>0</v>
      </c>
      <c r="E42" s="21">
        <v>0</v>
      </c>
      <c r="F42" s="21">
        <v>0</v>
      </c>
      <c r="G42" s="21">
        <v>0</v>
      </c>
      <c r="H42" s="21">
        <v>0</v>
      </c>
      <c r="I42" s="21">
        <v>0</v>
      </c>
      <c r="J42" s="21">
        <v>0</v>
      </c>
      <c r="K42" s="21">
        <v>0</v>
      </c>
      <c r="L42" s="21">
        <v>0</v>
      </c>
      <c r="N42" s="75"/>
      <c r="O42" s="78"/>
    </row>
    <row r="43" spans="1:15" s="23" customFormat="1" ht="15" customHeight="1" x14ac:dyDescent="0.25">
      <c r="A43" s="21" t="s">
        <v>109</v>
      </c>
      <c r="B43" s="31" t="s">
        <v>5</v>
      </c>
      <c r="C43" s="22">
        <f>SUM(C39:C42)</f>
        <v>259</v>
      </c>
      <c r="D43" s="80">
        <f>SUM(D39:D42)</f>
        <v>1851</v>
      </c>
      <c r="E43" s="22">
        <f t="shared" ref="E43:L43" si="3">SUM(E39:E42)</f>
        <v>87</v>
      </c>
      <c r="F43" s="22">
        <f t="shared" si="3"/>
        <v>7</v>
      </c>
      <c r="G43" s="22">
        <f t="shared" si="3"/>
        <v>15.74</v>
      </c>
      <c r="H43" s="22">
        <f t="shared" si="3"/>
        <v>1</v>
      </c>
      <c r="I43" s="22">
        <f t="shared" si="3"/>
        <v>1.04</v>
      </c>
      <c r="J43" s="22">
        <f t="shared" si="3"/>
        <v>82</v>
      </c>
      <c r="K43" s="22">
        <f t="shared" si="3"/>
        <v>0</v>
      </c>
      <c r="L43" s="22">
        <f t="shared" si="3"/>
        <v>1</v>
      </c>
      <c r="N43" s="81"/>
      <c r="O43" s="82"/>
    </row>
    <row r="44" spans="1:15" x14ac:dyDescent="0.25">
      <c r="A44" s="366" t="s">
        <v>71</v>
      </c>
      <c r="B44" s="367"/>
      <c r="C44" s="22">
        <f>C25+C36+C37+C43</f>
        <v>1061</v>
      </c>
      <c r="D44" s="9">
        <f>D25+D36+D38+D43</f>
        <v>7586</v>
      </c>
      <c r="E44" s="22">
        <f>E25+E36+E38+E43</f>
        <v>682</v>
      </c>
      <c r="F44" s="22">
        <f>F25+F36+F38+F43</f>
        <v>78</v>
      </c>
      <c r="G44" s="22">
        <f t="shared" ref="G44:L44" si="4">G25+G36+G38+G43</f>
        <v>160.46000000000004</v>
      </c>
      <c r="H44" s="22">
        <f t="shared" si="4"/>
        <v>186</v>
      </c>
      <c r="I44" s="22">
        <f t="shared" si="4"/>
        <v>283.19</v>
      </c>
      <c r="J44" s="22">
        <f t="shared" si="4"/>
        <v>547</v>
      </c>
      <c r="K44" s="22">
        <f t="shared" si="4"/>
        <v>5</v>
      </c>
      <c r="L44" s="22">
        <f t="shared" si="4"/>
        <v>70</v>
      </c>
      <c r="M44" s="75"/>
      <c r="N44" s="75"/>
      <c r="O44" s="75"/>
    </row>
    <row r="45" spans="1:15" x14ac:dyDescent="0.25">
      <c r="A45" s="83"/>
      <c r="B45" s="83"/>
      <c r="C45" s="83"/>
      <c r="E45" s="83"/>
      <c r="F45" s="83"/>
      <c r="G45" s="83"/>
      <c r="H45" s="83"/>
      <c r="I45" s="83"/>
      <c r="J45" s="83"/>
      <c r="K45" s="83"/>
      <c r="L45" s="83"/>
      <c r="M45" s="75"/>
      <c r="N45" s="75"/>
      <c r="O45" s="75"/>
    </row>
    <row r="46" spans="1:15" x14ac:dyDescent="0.25">
      <c r="N46" s="75"/>
      <c r="O46" s="75"/>
    </row>
    <row r="47" spans="1:15" x14ac:dyDescent="0.25">
      <c r="D47" s="83"/>
      <c r="N47" s="75"/>
      <c r="O47" s="75"/>
    </row>
    <row r="48" spans="1:15" x14ac:dyDescent="0.25">
      <c r="A48" s="354">
        <v>28</v>
      </c>
      <c r="B48" s="354"/>
      <c r="C48" s="354"/>
      <c r="D48" s="354"/>
      <c r="E48" s="354"/>
      <c r="F48" s="354"/>
      <c r="G48" s="354"/>
      <c r="H48" s="354"/>
      <c r="I48" s="354"/>
      <c r="J48" s="354"/>
      <c r="K48" s="354"/>
      <c r="L48" s="354"/>
    </row>
  </sheetData>
  <mergeCells count="4">
    <mergeCell ref="A1:L1"/>
    <mergeCell ref="A2:L2"/>
    <mergeCell ref="A44:B44"/>
    <mergeCell ref="A48:L48"/>
  </mergeCells>
  <pageMargins left="0.7" right="0.7" top="0.75" bottom="0.75" header="0.3" footer="0.3"/>
  <pageSetup scale="90" orientation="landscape" horizontalDpi="0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2"/>
  <sheetViews>
    <sheetView topLeftCell="A28" workbookViewId="0">
      <selection activeCell="D13" sqref="D13"/>
    </sheetView>
  </sheetViews>
  <sheetFormatPr defaultColWidth="10.42578125" defaultRowHeight="15" x14ac:dyDescent="0.25"/>
  <cols>
    <col min="1" max="16384" width="10.42578125" style="329"/>
  </cols>
  <sheetData>
    <row r="1" spans="1:19" ht="15.75" customHeight="1" x14ac:dyDescent="0.25">
      <c r="A1" s="355" t="s">
        <v>188</v>
      </c>
      <c r="B1" s="356"/>
      <c r="C1" s="356"/>
      <c r="D1" s="356"/>
      <c r="E1" s="356"/>
      <c r="F1" s="356"/>
      <c r="G1" s="356"/>
      <c r="H1" s="356"/>
      <c r="I1" s="356"/>
      <c r="J1" s="356"/>
      <c r="K1" s="356"/>
      <c r="L1" s="356"/>
      <c r="M1" s="356"/>
      <c r="N1" s="356"/>
      <c r="O1" s="356"/>
      <c r="P1" s="356"/>
      <c r="Q1" s="356"/>
      <c r="R1" s="356"/>
      <c r="S1" s="356"/>
    </row>
    <row r="2" spans="1:19" x14ac:dyDescent="0.25">
      <c r="A2" s="357" t="s">
        <v>73</v>
      </c>
      <c r="B2" s="356"/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6"/>
      <c r="N2" s="356"/>
      <c r="O2" s="356"/>
      <c r="P2" s="356"/>
      <c r="Q2" s="356"/>
      <c r="R2" s="356"/>
      <c r="S2" s="356"/>
    </row>
    <row r="3" spans="1:19" s="18" customFormat="1" ht="105" x14ac:dyDescent="0.25">
      <c r="A3" s="17" t="s">
        <v>74</v>
      </c>
      <c r="B3" s="17" t="s">
        <v>24</v>
      </c>
      <c r="C3" s="17" t="s">
        <v>170</v>
      </c>
      <c r="D3" s="17" t="s">
        <v>189</v>
      </c>
      <c r="E3" s="17" t="s">
        <v>190</v>
      </c>
      <c r="F3" s="17" t="s">
        <v>191</v>
      </c>
      <c r="G3" s="17" t="s">
        <v>192</v>
      </c>
      <c r="H3" s="17" t="s">
        <v>193</v>
      </c>
      <c r="I3" s="17" t="s">
        <v>194</v>
      </c>
      <c r="J3" s="17" t="s">
        <v>195</v>
      </c>
      <c r="K3" s="17" t="s">
        <v>196</v>
      </c>
      <c r="L3" s="17" t="s">
        <v>197</v>
      </c>
      <c r="M3" s="17" t="s">
        <v>198</v>
      </c>
      <c r="N3" s="17" t="s">
        <v>199</v>
      </c>
      <c r="O3" s="17" t="s">
        <v>200</v>
      </c>
      <c r="P3" s="17" t="s">
        <v>201</v>
      </c>
      <c r="Q3" s="17" t="s">
        <v>202</v>
      </c>
      <c r="R3" s="17" t="s">
        <v>203</v>
      </c>
      <c r="S3" s="17" t="s">
        <v>204</v>
      </c>
    </row>
    <row r="4" spans="1:19" x14ac:dyDescent="0.25">
      <c r="A4" s="21">
        <v>1</v>
      </c>
      <c r="B4" s="21" t="s">
        <v>31</v>
      </c>
      <c r="C4" s="21">
        <v>5</v>
      </c>
      <c r="D4" s="21">
        <v>0</v>
      </c>
      <c r="E4" s="21">
        <v>0</v>
      </c>
      <c r="F4" s="21">
        <v>0</v>
      </c>
      <c r="G4" s="21">
        <v>0</v>
      </c>
      <c r="H4" s="21">
        <v>0</v>
      </c>
      <c r="I4" s="21">
        <v>0</v>
      </c>
      <c r="J4" s="21">
        <v>0</v>
      </c>
      <c r="K4" s="21">
        <v>0</v>
      </c>
      <c r="L4" s="21">
        <v>0</v>
      </c>
      <c r="M4" s="21">
        <v>0</v>
      </c>
      <c r="N4" s="21">
        <v>0</v>
      </c>
      <c r="O4" s="21">
        <v>0</v>
      </c>
      <c r="P4" s="21">
        <v>0</v>
      </c>
      <c r="Q4" s="21">
        <v>0</v>
      </c>
      <c r="R4" s="21">
        <v>0</v>
      </c>
      <c r="S4" s="21">
        <v>0</v>
      </c>
    </row>
    <row r="5" spans="1:19" x14ac:dyDescent="0.25">
      <c r="A5" s="21">
        <v>2</v>
      </c>
      <c r="B5" s="21" t="s">
        <v>32</v>
      </c>
      <c r="C5" s="21">
        <v>5</v>
      </c>
      <c r="D5" s="21">
        <v>0</v>
      </c>
      <c r="E5" s="21">
        <v>0</v>
      </c>
      <c r="F5" s="21">
        <v>0</v>
      </c>
      <c r="G5" s="21">
        <v>0</v>
      </c>
      <c r="H5" s="21">
        <v>0</v>
      </c>
      <c r="I5" s="21">
        <v>0</v>
      </c>
      <c r="J5" s="21">
        <v>0</v>
      </c>
      <c r="K5" s="21">
        <v>0</v>
      </c>
      <c r="L5" s="21">
        <v>0</v>
      </c>
      <c r="M5" s="21">
        <v>0</v>
      </c>
      <c r="N5" s="21">
        <v>0</v>
      </c>
      <c r="O5" s="21">
        <v>0</v>
      </c>
      <c r="P5" s="21">
        <v>0</v>
      </c>
      <c r="Q5" s="21">
        <v>0</v>
      </c>
      <c r="R5" s="21">
        <v>0</v>
      </c>
      <c r="S5" s="21">
        <v>0</v>
      </c>
    </row>
    <row r="6" spans="1:19" x14ac:dyDescent="0.25">
      <c r="A6" s="21">
        <v>3</v>
      </c>
      <c r="B6" s="21" t="s">
        <v>33</v>
      </c>
      <c r="C6" s="21">
        <v>6</v>
      </c>
      <c r="D6" s="21">
        <v>0</v>
      </c>
      <c r="E6" s="21">
        <v>0</v>
      </c>
      <c r="F6" s="21">
        <v>0</v>
      </c>
      <c r="G6" s="21">
        <v>0</v>
      </c>
      <c r="H6" s="21">
        <v>0</v>
      </c>
      <c r="I6" s="21">
        <v>0</v>
      </c>
      <c r="J6" s="21">
        <v>0</v>
      </c>
      <c r="K6" s="21">
        <v>0</v>
      </c>
      <c r="L6" s="21">
        <v>0</v>
      </c>
      <c r="M6" s="21">
        <v>0</v>
      </c>
      <c r="N6" s="21">
        <v>0</v>
      </c>
      <c r="O6" s="21">
        <v>0</v>
      </c>
      <c r="P6" s="21">
        <v>0</v>
      </c>
      <c r="Q6" s="21">
        <v>0</v>
      </c>
      <c r="R6" s="21">
        <v>0</v>
      </c>
      <c r="S6" s="21">
        <v>0</v>
      </c>
    </row>
    <row r="7" spans="1:19" x14ac:dyDescent="0.25">
      <c r="A7" s="21">
        <v>4</v>
      </c>
      <c r="B7" s="21" t="s">
        <v>34</v>
      </c>
      <c r="C7" s="21">
        <v>4</v>
      </c>
      <c r="D7" s="21">
        <v>0</v>
      </c>
      <c r="E7" s="21">
        <v>0</v>
      </c>
      <c r="F7" s="21">
        <v>0</v>
      </c>
      <c r="G7" s="21">
        <v>0</v>
      </c>
      <c r="H7" s="21">
        <v>0</v>
      </c>
      <c r="I7" s="21">
        <v>0</v>
      </c>
      <c r="J7" s="21">
        <v>0</v>
      </c>
      <c r="K7" s="21">
        <v>0</v>
      </c>
      <c r="L7" s="21">
        <v>0</v>
      </c>
      <c r="M7" s="21">
        <v>0</v>
      </c>
      <c r="N7" s="21">
        <v>0</v>
      </c>
      <c r="O7" s="21">
        <v>0</v>
      </c>
      <c r="P7" s="21">
        <v>5</v>
      </c>
      <c r="Q7" s="21">
        <v>7.5</v>
      </c>
      <c r="R7" s="21">
        <v>5</v>
      </c>
      <c r="S7" s="21">
        <v>7.5</v>
      </c>
    </row>
    <row r="8" spans="1:19" x14ac:dyDescent="0.25">
      <c r="A8" s="21">
        <v>5</v>
      </c>
      <c r="B8" s="21" t="s">
        <v>35</v>
      </c>
      <c r="C8" s="21">
        <v>0</v>
      </c>
      <c r="D8" s="21">
        <v>0</v>
      </c>
      <c r="E8" s="21">
        <v>0</v>
      </c>
      <c r="F8" s="21">
        <v>0</v>
      </c>
      <c r="G8" s="21">
        <v>0</v>
      </c>
      <c r="H8" s="21">
        <v>0</v>
      </c>
      <c r="I8" s="21">
        <v>0</v>
      </c>
      <c r="J8" s="21">
        <v>0</v>
      </c>
      <c r="K8" s="21">
        <v>0</v>
      </c>
      <c r="L8" s="21">
        <v>0</v>
      </c>
      <c r="M8" s="21">
        <v>0</v>
      </c>
      <c r="N8" s="21">
        <v>0</v>
      </c>
      <c r="O8" s="21">
        <v>0</v>
      </c>
      <c r="P8" s="21">
        <v>0</v>
      </c>
      <c r="Q8" s="21">
        <v>0</v>
      </c>
      <c r="R8" s="21">
        <v>0</v>
      </c>
      <c r="S8" s="21">
        <v>0</v>
      </c>
    </row>
    <row r="9" spans="1:19" x14ac:dyDescent="0.25">
      <c r="A9" s="21">
        <v>6</v>
      </c>
      <c r="B9" s="21" t="s">
        <v>36</v>
      </c>
      <c r="C9" s="21">
        <v>0</v>
      </c>
      <c r="D9" s="21">
        <v>2</v>
      </c>
      <c r="E9" s="21">
        <v>3</v>
      </c>
      <c r="F9" s="21">
        <v>0</v>
      </c>
      <c r="G9" s="21">
        <v>0</v>
      </c>
      <c r="H9" s="21">
        <v>2</v>
      </c>
      <c r="I9" s="21">
        <v>4</v>
      </c>
      <c r="J9" s="21">
        <v>2</v>
      </c>
      <c r="K9" s="21">
        <v>4</v>
      </c>
      <c r="L9" s="21">
        <v>14</v>
      </c>
      <c r="M9" s="21">
        <v>17</v>
      </c>
      <c r="N9" s="21">
        <v>0</v>
      </c>
      <c r="O9" s="21">
        <v>0</v>
      </c>
      <c r="P9" s="21">
        <v>10</v>
      </c>
      <c r="Q9" s="21">
        <v>12</v>
      </c>
      <c r="R9" s="21">
        <v>10</v>
      </c>
      <c r="S9" s="21">
        <v>12</v>
      </c>
    </row>
    <row r="10" spans="1:19" x14ac:dyDescent="0.25">
      <c r="A10" s="21">
        <v>7</v>
      </c>
      <c r="B10" s="21" t="s">
        <v>37</v>
      </c>
      <c r="C10" s="21">
        <v>12</v>
      </c>
      <c r="D10" s="21">
        <v>0</v>
      </c>
      <c r="E10" s="21">
        <v>0</v>
      </c>
      <c r="F10" s="21">
        <v>0</v>
      </c>
      <c r="G10" s="21">
        <v>0</v>
      </c>
      <c r="H10" s="21">
        <v>0</v>
      </c>
      <c r="I10" s="21">
        <v>0</v>
      </c>
      <c r="J10" s="21">
        <v>0</v>
      </c>
      <c r="K10" s="21">
        <v>0</v>
      </c>
      <c r="L10" s="21">
        <v>0</v>
      </c>
      <c r="M10" s="21">
        <v>0</v>
      </c>
      <c r="N10" s="21">
        <v>0</v>
      </c>
      <c r="O10" s="21">
        <v>0</v>
      </c>
      <c r="P10" s="21">
        <v>0</v>
      </c>
      <c r="Q10" s="21">
        <v>0</v>
      </c>
      <c r="R10" s="21">
        <v>0</v>
      </c>
      <c r="S10" s="21">
        <v>0</v>
      </c>
    </row>
    <row r="11" spans="1:19" x14ac:dyDescent="0.25">
      <c r="A11" s="21">
        <v>8</v>
      </c>
      <c r="B11" s="21" t="s">
        <v>39</v>
      </c>
      <c r="C11" s="21">
        <v>0</v>
      </c>
      <c r="D11" s="21">
        <v>0</v>
      </c>
      <c r="E11" s="21">
        <v>0</v>
      </c>
      <c r="F11" s="21">
        <v>0</v>
      </c>
      <c r="G11" s="21">
        <v>0</v>
      </c>
      <c r="H11" s="21">
        <v>0</v>
      </c>
      <c r="I11" s="21">
        <v>0</v>
      </c>
      <c r="J11" s="21">
        <v>0</v>
      </c>
      <c r="K11" s="21">
        <v>0</v>
      </c>
      <c r="L11" s="21">
        <v>0</v>
      </c>
      <c r="M11" s="21">
        <v>0</v>
      </c>
      <c r="N11" s="21">
        <v>0</v>
      </c>
      <c r="O11" s="21">
        <v>0</v>
      </c>
      <c r="P11" s="21">
        <v>0</v>
      </c>
      <c r="Q11" s="21">
        <v>0</v>
      </c>
      <c r="R11" s="21">
        <v>0</v>
      </c>
      <c r="S11" s="21">
        <v>0</v>
      </c>
    </row>
    <row r="12" spans="1:19" x14ac:dyDescent="0.25">
      <c r="A12" s="21">
        <v>9</v>
      </c>
      <c r="B12" s="21" t="s">
        <v>40</v>
      </c>
      <c r="C12" s="21">
        <v>0</v>
      </c>
      <c r="D12" s="21">
        <v>0</v>
      </c>
      <c r="E12" s="21">
        <v>0</v>
      </c>
      <c r="F12" s="21">
        <v>0</v>
      </c>
      <c r="G12" s="21">
        <v>0</v>
      </c>
      <c r="H12" s="21">
        <v>0</v>
      </c>
      <c r="I12" s="21">
        <v>0</v>
      </c>
      <c r="J12" s="21">
        <v>0</v>
      </c>
      <c r="K12" s="21">
        <v>0</v>
      </c>
      <c r="L12" s="21">
        <v>0</v>
      </c>
      <c r="M12" s="21">
        <v>0</v>
      </c>
      <c r="N12" s="21">
        <v>0</v>
      </c>
      <c r="O12" s="21">
        <v>0</v>
      </c>
      <c r="P12" s="21">
        <v>2</v>
      </c>
      <c r="Q12" s="21">
        <v>1.26</v>
      </c>
      <c r="R12" s="21">
        <v>2</v>
      </c>
      <c r="S12" s="21">
        <v>1.26</v>
      </c>
    </row>
    <row r="13" spans="1:19" x14ac:dyDescent="0.25">
      <c r="A13" s="21">
        <v>10</v>
      </c>
      <c r="B13" s="21" t="s">
        <v>41</v>
      </c>
      <c r="C13" s="21">
        <v>0</v>
      </c>
      <c r="D13" s="21">
        <v>0</v>
      </c>
      <c r="E13" s="21">
        <v>0</v>
      </c>
      <c r="F13" s="21">
        <v>0</v>
      </c>
      <c r="G13" s="21">
        <v>0</v>
      </c>
      <c r="H13" s="21">
        <v>0</v>
      </c>
      <c r="I13" s="21">
        <v>0</v>
      </c>
      <c r="J13" s="21">
        <v>0</v>
      </c>
      <c r="K13" s="21">
        <v>0</v>
      </c>
      <c r="L13" s="21">
        <v>0</v>
      </c>
      <c r="M13" s="21">
        <v>0</v>
      </c>
      <c r="N13" s="21">
        <v>0</v>
      </c>
      <c r="O13" s="21">
        <v>0</v>
      </c>
      <c r="P13" s="21">
        <v>0</v>
      </c>
      <c r="Q13" s="21">
        <v>0</v>
      </c>
      <c r="R13" s="21">
        <v>0</v>
      </c>
      <c r="S13" s="21">
        <v>0</v>
      </c>
    </row>
    <row r="14" spans="1:19" x14ac:dyDescent="0.25">
      <c r="A14" s="21">
        <v>11</v>
      </c>
      <c r="B14" s="21" t="s">
        <v>42</v>
      </c>
      <c r="C14" s="21">
        <v>0</v>
      </c>
      <c r="D14" s="21">
        <v>0</v>
      </c>
      <c r="E14" s="21">
        <v>0</v>
      </c>
      <c r="F14" s="21">
        <v>0</v>
      </c>
      <c r="G14" s="21">
        <v>0</v>
      </c>
      <c r="H14" s="21">
        <v>0</v>
      </c>
      <c r="I14" s="21">
        <v>0</v>
      </c>
      <c r="J14" s="21">
        <v>0</v>
      </c>
      <c r="K14" s="21">
        <v>0</v>
      </c>
      <c r="L14" s="21">
        <v>0</v>
      </c>
      <c r="M14" s="21">
        <v>0</v>
      </c>
      <c r="N14" s="21">
        <v>0</v>
      </c>
      <c r="O14" s="21">
        <v>0</v>
      </c>
      <c r="P14" s="21">
        <v>0</v>
      </c>
      <c r="Q14" s="21">
        <v>0</v>
      </c>
      <c r="R14" s="21">
        <v>0</v>
      </c>
      <c r="S14" s="21">
        <v>0</v>
      </c>
    </row>
    <row r="15" spans="1:19" x14ac:dyDescent="0.25">
      <c r="A15" s="21">
        <v>12</v>
      </c>
      <c r="B15" s="21" t="s">
        <v>43</v>
      </c>
      <c r="C15" s="21">
        <v>20</v>
      </c>
      <c r="D15" s="21">
        <v>18</v>
      </c>
      <c r="E15" s="21">
        <v>5.69</v>
      </c>
      <c r="F15" s="21">
        <v>6</v>
      </c>
      <c r="G15" s="21">
        <v>3</v>
      </c>
      <c r="H15" s="21">
        <v>0</v>
      </c>
      <c r="I15" s="21">
        <v>0</v>
      </c>
      <c r="J15" s="21">
        <v>6</v>
      </c>
      <c r="K15" s="21">
        <v>3</v>
      </c>
      <c r="L15" s="21">
        <v>53</v>
      </c>
      <c r="M15" s="21">
        <v>8.16</v>
      </c>
      <c r="N15" s="21">
        <v>6</v>
      </c>
      <c r="O15" s="21">
        <v>3</v>
      </c>
      <c r="P15" s="21">
        <v>0</v>
      </c>
      <c r="Q15" s="21">
        <v>0</v>
      </c>
      <c r="R15" s="21">
        <v>6</v>
      </c>
      <c r="S15" s="21">
        <v>3</v>
      </c>
    </row>
    <row r="16" spans="1:19" x14ac:dyDescent="0.25">
      <c r="A16" s="21">
        <v>13</v>
      </c>
      <c r="B16" s="21" t="s">
        <v>44</v>
      </c>
      <c r="C16" s="21">
        <v>0</v>
      </c>
      <c r="D16" s="21">
        <v>0</v>
      </c>
      <c r="E16" s="21">
        <v>0</v>
      </c>
      <c r="F16" s="21">
        <v>0</v>
      </c>
      <c r="G16" s="21">
        <v>0</v>
      </c>
      <c r="H16" s="21">
        <v>0</v>
      </c>
      <c r="I16" s="21">
        <v>0</v>
      </c>
      <c r="J16" s="21">
        <v>0</v>
      </c>
      <c r="K16" s="21">
        <v>0</v>
      </c>
      <c r="L16" s="21">
        <v>0</v>
      </c>
      <c r="M16" s="21">
        <v>0</v>
      </c>
      <c r="N16" s="21">
        <v>0</v>
      </c>
      <c r="O16" s="21">
        <v>0</v>
      </c>
      <c r="P16" s="21">
        <v>0</v>
      </c>
      <c r="Q16" s="21">
        <v>0</v>
      </c>
      <c r="R16" s="21">
        <v>0</v>
      </c>
      <c r="S16" s="21">
        <v>0</v>
      </c>
    </row>
    <row r="17" spans="1:19" x14ac:dyDescent="0.25">
      <c r="A17" s="21">
        <v>14</v>
      </c>
      <c r="B17" s="21" t="s">
        <v>45</v>
      </c>
      <c r="C17" s="21">
        <v>246</v>
      </c>
      <c r="D17" s="21">
        <v>107</v>
      </c>
      <c r="E17" s="21">
        <v>54.49</v>
      </c>
      <c r="F17" s="21">
        <v>1</v>
      </c>
      <c r="G17" s="21">
        <v>1</v>
      </c>
      <c r="H17" s="21">
        <v>2</v>
      </c>
      <c r="I17" s="21">
        <v>1</v>
      </c>
      <c r="J17" s="21">
        <v>3</v>
      </c>
      <c r="K17" s="21">
        <v>2</v>
      </c>
      <c r="L17" s="21">
        <v>2905</v>
      </c>
      <c r="M17" s="21">
        <v>68.27</v>
      </c>
      <c r="N17" s="21">
        <v>4</v>
      </c>
      <c r="O17" s="21">
        <v>1.5</v>
      </c>
      <c r="P17" s="21">
        <v>71</v>
      </c>
      <c r="Q17" s="21">
        <v>34.36</v>
      </c>
      <c r="R17" s="21">
        <v>75</v>
      </c>
      <c r="S17" s="21">
        <v>35.86</v>
      </c>
    </row>
    <row r="18" spans="1:19" x14ac:dyDescent="0.25">
      <c r="A18" s="21">
        <v>15</v>
      </c>
      <c r="B18" s="21" t="s">
        <v>46</v>
      </c>
      <c r="C18" s="21">
        <v>6</v>
      </c>
      <c r="D18" s="21">
        <v>0</v>
      </c>
      <c r="E18" s="21">
        <v>0</v>
      </c>
      <c r="F18" s="21">
        <v>0</v>
      </c>
      <c r="G18" s="21">
        <v>0</v>
      </c>
      <c r="H18" s="21">
        <v>0</v>
      </c>
      <c r="I18" s="21">
        <v>0</v>
      </c>
      <c r="J18" s="21">
        <v>0</v>
      </c>
      <c r="K18" s="21">
        <v>0</v>
      </c>
      <c r="L18" s="21">
        <v>0</v>
      </c>
      <c r="M18" s="21">
        <v>0</v>
      </c>
      <c r="N18" s="21">
        <v>0</v>
      </c>
      <c r="O18" s="21">
        <v>0</v>
      </c>
      <c r="P18" s="21">
        <v>0</v>
      </c>
      <c r="Q18" s="21">
        <v>0</v>
      </c>
      <c r="R18" s="21">
        <v>0</v>
      </c>
      <c r="S18" s="21">
        <v>0</v>
      </c>
    </row>
    <row r="19" spans="1:19" x14ac:dyDescent="0.25">
      <c r="A19" s="21">
        <v>16</v>
      </c>
      <c r="B19" s="21" t="s">
        <v>47</v>
      </c>
      <c r="C19" s="21">
        <v>10</v>
      </c>
      <c r="D19" s="21">
        <v>0</v>
      </c>
      <c r="E19" s="21">
        <v>0</v>
      </c>
      <c r="F19" s="21">
        <v>0</v>
      </c>
      <c r="G19" s="21">
        <v>0</v>
      </c>
      <c r="H19" s="21">
        <v>0</v>
      </c>
      <c r="I19" s="21">
        <v>0</v>
      </c>
      <c r="J19" s="21">
        <v>0</v>
      </c>
      <c r="K19" s="21">
        <v>0</v>
      </c>
      <c r="L19" s="21">
        <v>26</v>
      </c>
      <c r="M19" s="21">
        <v>1.68</v>
      </c>
      <c r="N19" s="21">
        <v>7</v>
      </c>
      <c r="O19" s="21">
        <v>7.04</v>
      </c>
      <c r="P19" s="21">
        <v>7</v>
      </c>
      <c r="Q19" s="21">
        <v>7.04</v>
      </c>
      <c r="R19" s="21">
        <v>14</v>
      </c>
      <c r="S19" s="21">
        <v>14.08</v>
      </c>
    </row>
    <row r="20" spans="1:19" x14ac:dyDescent="0.25">
      <c r="A20" s="21">
        <v>17</v>
      </c>
      <c r="B20" s="21" t="s">
        <v>48</v>
      </c>
      <c r="C20" s="21">
        <v>6</v>
      </c>
      <c r="D20" s="21">
        <v>0</v>
      </c>
      <c r="E20" s="21">
        <v>0</v>
      </c>
      <c r="F20" s="21">
        <v>0</v>
      </c>
      <c r="G20" s="21">
        <v>0</v>
      </c>
      <c r="H20" s="21">
        <v>0</v>
      </c>
      <c r="I20" s="21">
        <v>0</v>
      </c>
      <c r="J20" s="21">
        <v>0</v>
      </c>
      <c r="K20" s="21">
        <v>0</v>
      </c>
      <c r="L20" s="21">
        <v>29</v>
      </c>
      <c r="M20" s="21">
        <v>21.95</v>
      </c>
      <c r="N20" s="21">
        <v>0</v>
      </c>
      <c r="O20" s="21">
        <v>0</v>
      </c>
      <c r="P20" s="21">
        <v>0</v>
      </c>
      <c r="Q20" s="21">
        <v>0</v>
      </c>
      <c r="R20" s="21">
        <v>0</v>
      </c>
      <c r="S20" s="21">
        <v>0</v>
      </c>
    </row>
    <row r="21" spans="1:19" x14ac:dyDescent="0.25">
      <c r="A21" s="21">
        <v>18</v>
      </c>
      <c r="B21" s="21" t="s">
        <v>49</v>
      </c>
      <c r="C21" s="21">
        <v>0</v>
      </c>
      <c r="D21" s="21">
        <v>0</v>
      </c>
      <c r="E21" s="21">
        <v>0</v>
      </c>
      <c r="F21" s="21">
        <v>0</v>
      </c>
      <c r="G21" s="21">
        <v>0</v>
      </c>
      <c r="H21" s="21">
        <v>0</v>
      </c>
      <c r="I21" s="21">
        <v>0</v>
      </c>
      <c r="J21" s="21">
        <v>0</v>
      </c>
      <c r="K21" s="21">
        <v>0</v>
      </c>
      <c r="L21" s="21">
        <v>0</v>
      </c>
      <c r="M21" s="21">
        <v>0</v>
      </c>
      <c r="N21" s="21">
        <v>0</v>
      </c>
      <c r="O21" s="21">
        <v>0</v>
      </c>
      <c r="P21" s="21">
        <v>0</v>
      </c>
      <c r="Q21" s="21">
        <v>0</v>
      </c>
      <c r="R21" s="21">
        <v>0</v>
      </c>
      <c r="S21" s="21">
        <v>0</v>
      </c>
    </row>
    <row r="22" spans="1:19" x14ac:dyDescent="0.25">
      <c r="A22" s="21">
        <v>19</v>
      </c>
      <c r="B22" s="21" t="s">
        <v>50</v>
      </c>
      <c r="C22" s="21">
        <v>6</v>
      </c>
      <c r="D22" s="21">
        <v>0</v>
      </c>
      <c r="E22" s="21">
        <v>0</v>
      </c>
      <c r="F22" s="21">
        <v>0</v>
      </c>
      <c r="G22" s="21">
        <v>0</v>
      </c>
      <c r="H22" s="21">
        <v>0</v>
      </c>
      <c r="I22" s="21">
        <v>0</v>
      </c>
      <c r="J22" s="21">
        <v>0</v>
      </c>
      <c r="K22" s="21">
        <v>0</v>
      </c>
      <c r="L22" s="21">
        <v>0</v>
      </c>
      <c r="M22" s="21">
        <v>0</v>
      </c>
      <c r="N22" s="21">
        <v>0</v>
      </c>
      <c r="O22" s="21">
        <v>0</v>
      </c>
      <c r="P22" s="21">
        <v>0</v>
      </c>
      <c r="Q22" s="21">
        <v>0</v>
      </c>
      <c r="R22" s="21">
        <v>0</v>
      </c>
      <c r="S22" s="21">
        <v>0</v>
      </c>
    </row>
    <row r="23" spans="1:19" x14ac:dyDescent="0.25">
      <c r="A23" s="21">
        <v>20</v>
      </c>
      <c r="B23" s="21" t="s">
        <v>51</v>
      </c>
      <c r="C23" s="21">
        <v>0</v>
      </c>
      <c r="D23" s="21">
        <v>0</v>
      </c>
      <c r="E23" s="21">
        <v>0</v>
      </c>
      <c r="F23" s="21">
        <v>0</v>
      </c>
      <c r="G23" s="21">
        <v>0</v>
      </c>
      <c r="H23" s="21">
        <v>0</v>
      </c>
      <c r="I23" s="21">
        <v>0</v>
      </c>
      <c r="J23" s="21">
        <v>0</v>
      </c>
      <c r="K23" s="21">
        <v>0</v>
      </c>
      <c r="L23" s="21">
        <v>0</v>
      </c>
      <c r="M23" s="21">
        <v>0</v>
      </c>
      <c r="N23" s="21">
        <v>0</v>
      </c>
      <c r="O23" s="21">
        <v>0</v>
      </c>
      <c r="P23" s="21">
        <v>0</v>
      </c>
      <c r="Q23" s="21">
        <v>0</v>
      </c>
      <c r="R23" s="21">
        <v>0</v>
      </c>
      <c r="S23" s="21">
        <v>0</v>
      </c>
    </row>
    <row r="24" spans="1:19" x14ac:dyDescent="0.25">
      <c r="A24" s="22" t="s">
        <v>83</v>
      </c>
      <c r="B24" s="22" t="s">
        <v>5</v>
      </c>
      <c r="C24" s="22">
        <f>SUM(C4:C23)</f>
        <v>326</v>
      </c>
      <c r="D24" s="22">
        <v>127</v>
      </c>
      <c r="E24" s="22">
        <v>63.18</v>
      </c>
      <c r="F24" s="22">
        <v>7</v>
      </c>
      <c r="G24" s="22">
        <v>4</v>
      </c>
      <c r="H24" s="22">
        <v>4</v>
      </c>
      <c r="I24" s="22">
        <v>5</v>
      </c>
      <c r="J24" s="22">
        <v>11</v>
      </c>
      <c r="K24" s="22">
        <v>9</v>
      </c>
      <c r="L24" s="22">
        <v>3027</v>
      </c>
      <c r="M24" s="22">
        <v>117.06</v>
      </c>
      <c r="N24" s="22">
        <v>17</v>
      </c>
      <c r="O24" s="22">
        <v>11.54</v>
      </c>
      <c r="P24" s="22">
        <v>95</v>
      </c>
      <c r="Q24" s="22">
        <v>62.16</v>
      </c>
      <c r="R24" s="22">
        <v>112</v>
      </c>
      <c r="S24" s="22">
        <v>73.7</v>
      </c>
    </row>
    <row r="25" spans="1:19" x14ac:dyDescent="0.25">
      <c r="A25" s="21">
        <v>1</v>
      </c>
      <c r="B25" s="21" t="s">
        <v>53</v>
      </c>
      <c r="C25" s="21">
        <v>12</v>
      </c>
      <c r="D25" s="21">
        <v>0</v>
      </c>
      <c r="E25" s="21">
        <v>0</v>
      </c>
      <c r="F25" s="21">
        <v>0</v>
      </c>
      <c r="G25" s="21">
        <v>0</v>
      </c>
      <c r="H25" s="21">
        <v>0</v>
      </c>
      <c r="I25" s="21">
        <v>0</v>
      </c>
      <c r="J25" s="21">
        <v>0</v>
      </c>
      <c r="K25" s="21">
        <v>0</v>
      </c>
      <c r="L25" s="21">
        <v>0</v>
      </c>
      <c r="M25" s="21">
        <v>0</v>
      </c>
      <c r="N25" s="21">
        <v>0</v>
      </c>
      <c r="O25" s="21">
        <v>0</v>
      </c>
      <c r="P25" s="21">
        <v>0</v>
      </c>
      <c r="Q25" s="21">
        <v>0</v>
      </c>
      <c r="R25" s="21">
        <v>0</v>
      </c>
      <c r="S25" s="21">
        <v>0</v>
      </c>
    </row>
    <row r="26" spans="1:19" x14ac:dyDescent="0.25">
      <c r="A26" s="21">
        <v>2</v>
      </c>
      <c r="B26" s="21" t="s">
        <v>54</v>
      </c>
      <c r="C26" s="21">
        <v>0</v>
      </c>
      <c r="D26" s="21">
        <v>0</v>
      </c>
      <c r="E26" s="21">
        <v>0</v>
      </c>
      <c r="F26" s="21">
        <v>0</v>
      </c>
      <c r="G26" s="21">
        <v>0</v>
      </c>
      <c r="H26" s="21">
        <v>0</v>
      </c>
      <c r="I26" s="21">
        <v>0</v>
      </c>
      <c r="J26" s="21">
        <v>0</v>
      </c>
      <c r="K26" s="21">
        <v>0</v>
      </c>
      <c r="L26" s="21">
        <v>0</v>
      </c>
      <c r="M26" s="21">
        <v>0</v>
      </c>
      <c r="N26" s="21">
        <v>0</v>
      </c>
      <c r="O26" s="21">
        <v>0</v>
      </c>
      <c r="P26" s="21">
        <v>0</v>
      </c>
      <c r="Q26" s="21">
        <v>0</v>
      </c>
      <c r="R26" s="21">
        <v>0</v>
      </c>
      <c r="S26" s="21">
        <v>0</v>
      </c>
    </row>
    <row r="27" spans="1:19" x14ac:dyDescent="0.25">
      <c r="A27" s="21">
        <v>3</v>
      </c>
      <c r="B27" s="21" t="s">
        <v>55</v>
      </c>
      <c r="C27" s="21">
        <v>0</v>
      </c>
      <c r="D27" s="21">
        <v>0</v>
      </c>
      <c r="E27" s="21">
        <v>0</v>
      </c>
      <c r="F27" s="21">
        <v>0</v>
      </c>
      <c r="G27" s="21">
        <v>0</v>
      </c>
      <c r="H27" s="21">
        <v>0</v>
      </c>
      <c r="I27" s="21">
        <v>0</v>
      </c>
      <c r="J27" s="21">
        <v>0</v>
      </c>
      <c r="K27" s="21">
        <v>0</v>
      </c>
      <c r="L27" s="21">
        <v>0</v>
      </c>
      <c r="M27" s="21">
        <v>0</v>
      </c>
      <c r="N27" s="21">
        <v>0</v>
      </c>
      <c r="O27" s="21">
        <v>0</v>
      </c>
      <c r="P27" s="21">
        <v>0</v>
      </c>
      <c r="Q27" s="21">
        <v>0</v>
      </c>
      <c r="R27" s="21">
        <v>0</v>
      </c>
      <c r="S27" s="21">
        <v>0</v>
      </c>
    </row>
    <row r="28" spans="1:19" x14ac:dyDescent="0.25">
      <c r="A28" s="21">
        <v>4</v>
      </c>
      <c r="B28" s="21" t="s">
        <v>56</v>
      </c>
      <c r="C28" s="21">
        <v>0</v>
      </c>
      <c r="D28" s="21">
        <v>0</v>
      </c>
      <c r="E28" s="21">
        <v>0</v>
      </c>
      <c r="F28" s="21">
        <v>0</v>
      </c>
      <c r="G28" s="21">
        <v>0</v>
      </c>
      <c r="H28" s="21">
        <v>0</v>
      </c>
      <c r="I28" s="21">
        <v>0</v>
      </c>
      <c r="J28" s="21">
        <v>0</v>
      </c>
      <c r="K28" s="21">
        <v>0</v>
      </c>
      <c r="L28" s="21">
        <v>0</v>
      </c>
      <c r="M28" s="21">
        <v>0</v>
      </c>
      <c r="N28" s="21">
        <v>0</v>
      </c>
      <c r="O28" s="21">
        <v>0</v>
      </c>
      <c r="P28" s="21">
        <v>0</v>
      </c>
      <c r="Q28" s="21">
        <v>0</v>
      </c>
      <c r="R28" s="21">
        <v>0</v>
      </c>
      <c r="S28" s="21">
        <v>0</v>
      </c>
    </row>
    <row r="29" spans="1:19" x14ac:dyDescent="0.25">
      <c r="A29" s="21">
        <v>5</v>
      </c>
      <c r="B29" s="21" t="s">
        <v>57</v>
      </c>
      <c r="C29" s="21">
        <v>6</v>
      </c>
      <c r="D29" s="21">
        <v>0</v>
      </c>
      <c r="E29" s="21">
        <v>0</v>
      </c>
      <c r="F29" s="21">
        <v>0</v>
      </c>
      <c r="G29" s="21">
        <v>0</v>
      </c>
      <c r="H29" s="21">
        <v>0</v>
      </c>
      <c r="I29" s="21">
        <v>0</v>
      </c>
      <c r="J29" s="21">
        <v>0</v>
      </c>
      <c r="K29" s="21">
        <v>0</v>
      </c>
      <c r="L29" s="21">
        <v>0</v>
      </c>
      <c r="M29" s="21">
        <v>0</v>
      </c>
      <c r="N29" s="21">
        <v>0</v>
      </c>
      <c r="O29" s="21">
        <v>0</v>
      </c>
      <c r="P29" s="21">
        <v>0</v>
      </c>
      <c r="Q29" s="21">
        <v>0</v>
      </c>
      <c r="R29" s="21">
        <v>0</v>
      </c>
      <c r="S29" s="21">
        <v>0</v>
      </c>
    </row>
    <row r="30" spans="1:19" x14ac:dyDescent="0.25">
      <c r="A30" s="21">
        <v>6</v>
      </c>
      <c r="B30" s="21" t="s">
        <v>58</v>
      </c>
      <c r="C30" s="21">
        <v>0</v>
      </c>
      <c r="D30" s="21">
        <v>0</v>
      </c>
      <c r="E30" s="21">
        <v>0</v>
      </c>
      <c r="F30" s="21">
        <v>0</v>
      </c>
      <c r="G30" s="21">
        <v>0</v>
      </c>
      <c r="H30" s="21">
        <v>0</v>
      </c>
      <c r="I30" s="21">
        <v>0</v>
      </c>
      <c r="J30" s="21">
        <v>0</v>
      </c>
      <c r="K30" s="21">
        <v>0</v>
      </c>
      <c r="L30" s="21">
        <v>0</v>
      </c>
      <c r="M30" s="21">
        <v>0</v>
      </c>
      <c r="N30" s="21">
        <v>0</v>
      </c>
      <c r="O30" s="21">
        <v>0</v>
      </c>
      <c r="P30" s="21">
        <v>0</v>
      </c>
      <c r="Q30" s="21">
        <v>0</v>
      </c>
      <c r="R30" s="21">
        <v>0</v>
      </c>
      <c r="S30" s="21">
        <v>0</v>
      </c>
    </row>
    <row r="31" spans="1:19" x14ac:dyDescent="0.25">
      <c r="A31" s="21">
        <v>7</v>
      </c>
      <c r="B31" s="21" t="s">
        <v>59</v>
      </c>
      <c r="C31" s="21">
        <v>0</v>
      </c>
      <c r="D31" s="21">
        <v>0</v>
      </c>
      <c r="E31" s="21">
        <v>0</v>
      </c>
      <c r="F31" s="21">
        <v>0</v>
      </c>
      <c r="G31" s="21">
        <v>0</v>
      </c>
      <c r="H31" s="21">
        <v>0</v>
      </c>
      <c r="I31" s="21">
        <v>0</v>
      </c>
      <c r="J31" s="21">
        <v>0</v>
      </c>
      <c r="K31" s="21">
        <v>0</v>
      </c>
      <c r="L31" s="21">
        <v>0</v>
      </c>
      <c r="M31" s="21">
        <v>0</v>
      </c>
      <c r="N31" s="21">
        <v>0</v>
      </c>
      <c r="O31" s="21">
        <v>0</v>
      </c>
      <c r="P31" s="21">
        <v>0</v>
      </c>
      <c r="Q31" s="21">
        <v>0</v>
      </c>
      <c r="R31" s="21">
        <v>0</v>
      </c>
      <c r="S31" s="21">
        <v>0</v>
      </c>
    </row>
    <row r="32" spans="1:19" x14ac:dyDescent="0.25">
      <c r="A32" s="21">
        <v>8</v>
      </c>
      <c r="B32" s="21" t="s">
        <v>60</v>
      </c>
      <c r="C32" s="21">
        <v>0</v>
      </c>
      <c r="D32" s="21">
        <v>0</v>
      </c>
      <c r="E32" s="21">
        <v>0</v>
      </c>
      <c r="F32" s="21">
        <v>0</v>
      </c>
      <c r="G32" s="21">
        <v>0</v>
      </c>
      <c r="H32" s="21">
        <v>0</v>
      </c>
      <c r="I32" s="21">
        <v>0</v>
      </c>
      <c r="J32" s="21">
        <v>0</v>
      </c>
      <c r="K32" s="21">
        <v>0</v>
      </c>
      <c r="L32" s="21">
        <v>0</v>
      </c>
      <c r="M32" s="21">
        <v>0</v>
      </c>
      <c r="N32" s="21">
        <v>0</v>
      </c>
      <c r="O32" s="21">
        <v>0</v>
      </c>
      <c r="P32" s="21">
        <v>0</v>
      </c>
      <c r="Q32" s="21">
        <v>0</v>
      </c>
      <c r="R32" s="21">
        <v>0</v>
      </c>
      <c r="S32" s="21">
        <v>0</v>
      </c>
    </row>
    <row r="33" spans="1:19" x14ac:dyDescent="0.25">
      <c r="A33" s="21">
        <v>9</v>
      </c>
      <c r="B33" s="21" t="s">
        <v>61</v>
      </c>
      <c r="C33" s="21">
        <v>6</v>
      </c>
      <c r="D33" s="21">
        <v>0</v>
      </c>
      <c r="E33" s="21">
        <v>0</v>
      </c>
      <c r="F33" s="21">
        <v>0</v>
      </c>
      <c r="G33" s="21">
        <v>0</v>
      </c>
      <c r="H33" s="21">
        <v>0</v>
      </c>
      <c r="I33" s="21">
        <v>0</v>
      </c>
      <c r="J33" s="21">
        <v>0</v>
      </c>
      <c r="K33" s="21">
        <v>0</v>
      </c>
      <c r="L33" s="21">
        <v>0</v>
      </c>
      <c r="M33" s="21">
        <v>0</v>
      </c>
      <c r="N33" s="21">
        <v>0</v>
      </c>
      <c r="O33" s="21">
        <v>0</v>
      </c>
      <c r="P33" s="21">
        <v>0</v>
      </c>
      <c r="Q33" s="21">
        <v>0</v>
      </c>
      <c r="R33" s="21">
        <v>0</v>
      </c>
      <c r="S33" s="21">
        <v>0</v>
      </c>
    </row>
    <row r="34" spans="1:19" x14ac:dyDescent="0.25">
      <c r="A34" s="21">
        <v>10</v>
      </c>
      <c r="B34" s="21" t="s">
        <v>62</v>
      </c>
      <c r="C34" s="21">
        <v>0</v>
      </c>
      <c r="D34" s="21">
        <v>0</v>
      </c>
      <c r="E34" s="21">
        <v>0</v>
      </c>
      <c r="F34" s="21">
        <v>0</v>
      </c>
      <c r="G34" s="21">
        <v>0</v>
      </c>
      <c r="H34" s="21">
        <v>0</v>
      </c>
      <c r="I34" s="21">
        <v>0</v>
      </c>
      <c r="J34" s="21">
        <v>0</v>
      </c>
      <c r="K34" s="21">
        <v>0</v>
      </c>
      <c r="L34" s="21">
        <v>0</v>
      </c>
      <c r="M34" s="21">
        <v>0</v>
      </c>
      <c r="N34" s="21">
        <v>0</v>
      </c>
      <c r="O34" s="21">
        <v>0</v>
      </c>
      <c r="P34" s="21">
        <v>0</v>
      </c>
      <c r="Q34" s="21">
        <v>0</v>
      </c>
      <c r="R34" s="21">
        <v>0</v>
      </c>
      <c r="S34" s="21">
        <v>0</v>
      </c>
    </row>
    <row r="35" spans="1:19" x14ac:dyDescent="0.25">
      <c r="A35" s="22" t="s">
        <v>85</v>
      </c>
      <c r="B35" s="22" t="s">
        <v>5</v>
      </c>
      <c r="C35" s="22">
        <f>SUM(C25:C34)</f>
        <v>24</v>
      </c>
      <c r="D35" s="22">
        <v>0</v>
      </c>
      <c r="E35" s="22">
        <v>0</v>
      </c>
      <c r="F35" s="22">
        <v>0</v>
      </c>
      <c r="G35" s="22">
        <v>0</v>
      </c>
      <c r="H35" s="22">
        <v>0</v>
      </c>
      <c r="I35" s="22">
        <v>0</v>
      </c>
      <c r="J35" s="22">
        <v>0</v>
      </c>
      <c r="K35" s="22">
        <v>0</v>
      </c>
      <c r="L35" s="22">
        <v>0</v>
      </c>
      <c r="M35" s="22">
        <v>0</v>
      </c>
      <c r="N35" s="22">
        <v>0</v>
      </c>
      <c r="O35" s="22">
        <v>0</v>
      </c>
      <c r="P35" s="22">
        <v>0</v>
      </c>
      <c r="Q35" s="22">
        <v>0</v>
      </c>
      <c r="R35" s="22">
        <v>0</v>
      </c>
      <c r="S35" s="22">
        <v>0</v>
      </c>
    </row>
    <row r="36" spans="1:19" x14ac:dyDescent="0.25">
      <c r="A36" s="21">
        <v>1</v>
      </c>
      <c r="B36" s="21" t="s">
        <v>64</v>
      </c>
      <c r="C36" s="21">
        <v>1382</v>
      </c>
      <c r="D36" s="21">
        <v>5830</v>
      </c>
      <c r="E36" s="21">
        <v>1152.76</v>
      </c>
      <c r="F36" s="21">
        <v>264</v>
      </c>
      <c r="G36" s="21">
        <v>232.25</v>
      </c>
      <c r="H36" s="21">
        <v>750</v>
      </c>
      <c r="I36" s="21">
        <v>566.66</v>
      </c>
      <c r="J36" s="21">
        <v>1014</v>
      </c>
      <c r="K36" s="21">
        <v>798.91</v>
      </c>
      <c r="L36" s="21">
        <v>8866</v>
      </c>
      <c r="M36" s="21">
        <v>1509.42</v>
      </c>
      <c r="N36" s="21">
        <v>529</v>
      </c>
      <c r="O36" s="21">
        <v>375.65</v>
      </c>
      <c r="P36" s="21">
        <v>1014</v>
      </c>
      <c r="Q36" s="21">
        <v>741.24</v>
      </c>
      <c r="R36" s="21">
        <v>1543</v>
      </c>
      <c r="S36" s="21">
        <v>1116.8900000000001</v>
      </c>
    </row>
    <row r="37" spans="1:19" x14ac:dyDescent="0.25">
      <c r="A37" s="22" t="s">
        <v>86</v>
      </c>
      <c r="B37" s="22" t="s">
        <v>5</v>
      </c>
      <c r="C37" s="22">
        <v>1382</v>
      </c>
      <c r="D37" s="22">
        <v>5830</v>
      </c>
      <c r="E37" s="22">
        <v>1152.76</v>
      </c>
      <c r="F37" s="22">
        <v>264</v>
      </c>
      <c r="G37" s="22">
        <v>232.25</v>
      </c>
      <c r="H37" s="22">
        <v>750</v>
      </c>
      <c r="I37" s="22">
        <v>566.66</v>
      </c>
      <c r="J37" s="22">
        <v>1014</v>
      </c>
      <c r="K37" s="22">
        <v>798.91</v>
      </c>
      <c r="L37" s="22">
        <v>8866</v>
      </c>
      <c r="M37" s="22">
        <v>1509.42</v>
      </c>
      <c r="N37" s="22">
        <v>529</v>
      </c>
      <c r="O37" s="22">
        <v>375.65</v>
      </c>
      <c r="P37" s="22">
        <v>1014</v>
      </c>
      <c r="Q37" s="22">
        <v>741.24</v>
      </c>
      <c r="R37" s="22">
        <v>1543</v>
      </c>
      <c r="S37" s="22">
        <v>1116.8900000000001</v>
      </c>
    </row>
    <row r="38" spans="1:19" x14ac:dyDescent="0.25">
      <c r="A38" s="21">
        <v>1</v>
      </c>
      <c r="B38" s="21" t="s">
        <v>66</v>
      </c>
      <c r="C38" s="21">
        <v>285</v>
      </c>
      <c r="D38" s="21">
        <v>35</v>
      </c>
      <c r="E38" s="21">
        <v>2.2200000000000002</v>
      </c>
      <c r="F38" s="21">
        <v>40</v>
      </c>
      <c r="G38" s="21">
        <v>16.93</v>
      </c>
      <c r="H38" s="21">
        <v>0</v>
      </c>
      <c r="I38" s="21">
        <v>0</v>
      </c>
      <c r="J38" s="21">
        <v>40</v>
      </c>
      <c r="K38" s="21">
        <v>16.93</v>
      </c>
      <c r="L38" s="21">
        <v>2867</v>
      </c>
      <c r="M38" s="21">
        <v>291.27999999999997</v>
      </c>
      <c r="N38" s="21">
        <v>40</v>
      </c>
      <c r="O38" s="21">
        <v>16.93</v>
      </c>
      <c r="P38" s="21">
        <v>194</v>
      </c>
      <c r="Q38" s="21">
        <v>75.040000000000006</v>
      </c>
      <c r="R38" s="21">
        <v>234</v>
      </c>
      <c r="S38" s="21">
        <v>91.97</v>
      </c>
    </row>
    <row r="39" spans="1:19" x14ac:dyDescent="0.25">
      <c r="A39" s="21">
        <v>2</v>
      </c>
      <c r="B39" s="21" t="s">
        <v>67</v>
      </c>
      <c r="C39" s="21">
        <v>0</v>
      </c>
      <c r="D39" s="21">
        <v>0</v>
      </c>
      <c r="E39" s="21">
        <v>0</v>
      </c>
      <c r="F39" s="21">
        <v>0</v>
      </c>
      <c r="G39" s="21">
        <v>0</v>
      </c>
      <c r="H39" s="21">
        <v>0</v>
      </c>
      <c r="I39" s="21">
        <v>0</v>
      </c>
      <c r="J39" s="21">
        <v>0</v>
      </c>
      <c r="K39" s="21">
        <v>0</v>
      </c>
      <c r="L39" s="21">
        <v>0</v>
      </c>
      <c r="M39" s="21">
        <v>0</v>
      </c>
      <c r="N39" s="21">
        <v>0</v>
      </c>
      <c r="O39" s="21">
        <v>0</v>
      </c>
      <c r="P39" s="21">
        <v>0</v>
      </c>
      <c r="Q39" s="21">
        <v>0</v>
      </c>
      <c r="R39" s="21">
        <v>0</v>
      </c>
      <c r="S39" s="21">
        <v>0</v>
      </c>
    </row>
    <row r="40" spans="1:19" x14ac:dyDescent="0.25">
      <c r="A40" s="21">
        <v>3</v>
      </c>
      <c r="B40" s="21" t="s">
        <v>68</v>
      </c>
      <c r="C40" s="21">
        <v>24</v>
      </c>
      <c r="D40" s="21">
        <v>0</v>
      </c>
      <c r="E40" s="21">
        <v>0</v>
      </c>
      <c r="F40" s="21">
        <v>0</v>
      </c>
      <c r="G40" s="21">
        <v>0</v>
      </c>
      <c r="H40" s="21">
        <v>0</v>
      </c>
      <c r="I40" s="21">
        <v>0</v>
      </c>
      <c r="J40" s="21">
        <v>0</v>
      </c>
      <c r="K40" s="21">
        <v>0</v>
      </c>
      <c r="L40" s="21">
        <v>0</v>
      </c>
      <c r="M40" s="21">
        <v>0</v>
      </c>
      <c r="N40" s="21">
        <v>0</v>
      </c>
      <c r="O40" s="21">
        <v>0</v>
      </c>
      <c r="P40" s="21">
        <v>0</v>
      </c>
      <c r="Q40" s="21">
        <v>0</v>
      </c>
      <c r="R40" s="21">
        <v>0</v>
      </c>
      <c r="S40" s="21">
        <v>0</v>
      </c>
    </row>
    <row r="41" spans="1:19" x14ac:dyDescent="0.25">
      <c r="A41" s="21">
        <v>4</v>
      </c>
      <c r="B41" s="21" t="s">
        <v>69</v>
      </c>
      <c r="C41" s="21">
        <v>0</v>
      </c>
      <c r="D41" s="21">
        <v>0</v>
      </c>
      <c r="E41" s="21">
        <v>0</v>
      </c>
      <c r="F41" s="21">
        <v>0</v>
      </c>
      <c r="G41" s="21">
        <v>0</v>
      </c>
      <c r="H41" s="21">
        <v>0</v>
      </c>
      <c r="I41" s="21">
        <v>0</v>
      </c>
      <c r="J41" s="21">
        <v>0</v>
      </c>
      <c r="K41" s="21">
        <v>0</v>
      </c>
      <c r="L41" s="21">
        <v>0</v>
      </c>
      <c r="M41" s="21">
        <v>0</v>
      </c>
      <c r="N41" s="21">
        <v>0</v>
      </c>
      <c r="O41" s="21">
        <v>0</v>
      </c>
      <c r="P41" s="21">
        <v>0</v>
      </c>
      <c r="Q41" s="21">
        <v>0</v>
      </c>
      <c r="R41" s="21">
        <v>0</v>
      </c>
      <c r="S41" s="21">
        <v>0</v>
      </c>
    </row>
    <row r="42" spans="1:19" x14ac:dyDescent="0.25">
      <c r="A42" s="22" t="s">
        <v>88</v>
      </c>
      <c r="B42" s="22" t="s">
        <v>5</v>
      </c>
      <c r="C42" s="22">
        <f>C24+C35+C37+C38+C39+C40+C41</f>
        <v>2041</v>
      </c>
      <c r="D42" s="22">
        <v>5992</v>
      </c>
      <c r="E42" s="22">
        <v>1218.1600000000001</v>
      </c>
      <c r="F42" s="22">
        <v>311</v>
      </c>
      <c r="G42" s="22">
        <v>253.18</v>
      </c>
      <c r="H42" s="22">
        <v>754</v>
      </c>
      <c r="I42" s="22">
        <v>571.66</v>
      </c>
      <c r="J42" s="22">
        <v>1065</v>
      </c>
      <c r="K42" s="22">
        <v>824.84</v>
      </c>
      <c r="L42" s="22">
        <v>14760</v>
      </c>
      <c r="M42" s="22">
        <v>1917.76</v>
      </c>
      <c r="N42" s="22">
        <v>586</v>
      </c>
      <c r="O42" s="22">
        <v>404.12</v>
      </c>
      <c r="P42" s="22">
        <v>1303</v>
      </c>
      <c r="Q42" s="22">
        <v>878.44</v>
      </c>
      <c r="R42" s="22">
        <v>1889</v>
      </c>
      <c r="S42" s="22">
        <v>1282.56</v>
      </c>
    </row>
  </sheetData>
  <mergeCells count="2">
    <mergeCell ref="A1:S1"/>
    <mergeCell ref="A2:S2"/>
  </mergeCells>
  <pageMargins left="0.7" right="0.7" top="0.75" bottom="0.75" header="0.3" footer="0.3"/>
  <pageSetup orientation="landscape" horizontalDpi="0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1"/>
  <sheetViews>
    <sheetView workbookViewId="0">
      <selection activeCell="G3" sqref="G3"/>
    </sheetView>
  </sheetViews>
  <sheetFormatPr defaultColWidth="9.85546875" defaultRowHeight="15" x14ac:dyDescent="0.25"/>
  <cols>
    <col min="1" max="2" width="9.85546875" style="16"/>
    <col min="3" max="3" width="8.140625" style="16" customWidth="1"/>
    <col min="4" max="13" width="9.85546875" style="16"/>
    <col min="14" max="15" width="9" style="16"/>
    <col min="16" max="16" width="8.140625" style="16" customWidth="1"/>
    <col min="17" max="16384" width="9.85546875" style="16"/>
  </cols>
  <sheetData>
    <row r="1" spans="1:17" ht="15.75" customHeight="1" x14ac:dyDescent="0.25">
      <c r="A1" s="355" t="s">
        <v>205</v>
      </c>
      <c r="B1" s="356"/>
      <c r="C1" s="356"/>
      <c r="D1" s="356"/>
      <c r="E1" s="356"/>
      <c r="F1" s="356"/>
      <c r="G1" s="356"/>
      <c r="H1" s="356"/>
      <c r="I1" s="356"/>
      <c r="J1" s="356"/>
      <c r="K1" s="356"/>
    </row>
    <row r="2" spans="1:17" x14ac:dyDescent="0.25">
      <c r="A2" s="357" t="s">
        <v>73</v>
      </c>
      <c r="B2" s="356"/>
      <c r="C2" s="356"/>
      <c r="D2" s="356"/>
      <c r="E2" s="356"/>
      <c r="F2" s="356"/>
      <c r="G2" s="356"/>
      <c r="H2" s="356"/>
      <c r="I2" s="356"/>
      <c r="J2" s="356"/>
      <c r="K2" s="356"/>
      <c r="M2"/>
      <c r="N2"/>
      <c r="O2"/>
      <c r="P2"/>
      <c r="Q2"/>
    </row>
    <row r="3" spans="1:17" s="18" customFormat="1" ht="75" x14ac:dyDescent="0.25">
      <c r="A3" s="17" t="s">
        <v>74</v>
      </c>
      <c r="B3" s="17" t="s">
        <v>24</v>
      </c>
      <c r="C3" s="17" t="s">
        <v>170</v>
      </c>
      <c r="D3" s="17" t="s">
        <v>206</v>
      </c>
      <c r="E3" s="17" t="s">
        <v>207</v>
      </c>
      <c r="F3" s="17" t="s">
        <v>208</v>
      </c>
      <c r="G3" s="17" t="s">
        <v>209</v>
      </c>
      <c r="H3" s="17" t="s">
        <v>210</v>
      </c>
      <c r="I3" s="17" t="s">
        <v>211</v>
      </c>
      <c r="J3" s="17" t="s">
        <v>212</v>
      </c>
      <c r="K3" s="17" t="s">
        <v>213</v>
      </c>
      <c r="M3"/>
      <c r="N3"/>
      <c r="O3"/>
      <c r="P3"/>
      <c r="Q3"/>
    </row>
    <row r="4" spans="1:17" x14ac:dyDescent="0.25">
      <c r="A4" s="21">
        <v>1</v>
      </c>
      <c r="B4" s="21" t="s">
        <v>31</v>
      </c>
      <c r="C4" s="21">
        <v>3</v>
      </c>
      <c r="D4" s="21">
        <v>0</v>
      </c>
      <c r="E4" s="21">
        <v>0</v>
      </c>
      <c r="F4" s="21">
        <v>0</v>
      </c>
      <c r="G4" s="21">
        <v>0</v>
      </c>
      <c r="H4" s="21">
        <v>0</v>
      </c>
      <c r="I4" s="21">
        <v>0</v>
      </c>
      <c r="J4" s="21">
        <v>0</v>
      </c>
      <c r="K4" s="21">
        <v>0</v>
      </c>
      <c r="M4"/>
      <c r="N4"/>
      <c r="O4"/>
      <c r="P4"/>
      <c r="Q4"/>
    </row>
    <row r="5" spans="1:17" x14ac:dyDescent="0.25">
      <c r="A5" s="21">
        <v>2</v>
      </c>
      <c r="B5" s="21" t="s">
        <v>32</v>
      </c>
      <c r="C5" s="21">
        <v>1</v>
      </c>
      <c r="D5" s="21">
        <v>0</v>
      </c>
      <c r="E5" s="21">
        <v>0</v>
      </c>
      <c r="F5" s="21">
        <v>0</v>
      </c>
      <c r="G5" s="21">
        <v>0</v>
      </c>
      <c r="H5" s="21">
        <v>0</v>
      </c>
      <c r="I5" s="21">
        <v>0</v>
      </c>
      <c r="J5" s="21">
        <v>0</v>
      </c>
      <c r="K5" s="21">
        <v>0</v>
      </c>
      <c r="M5"/>
      <c r="N5"/>
      <c r="O5"/>
      <c r="P5"/>
      <c r="Q5"/>
    </row>
    <row r="6" spans="1:17" x14ac:dyDescent="0.25">
      <c r="A6" s="21">
        <v>3</v>
      </c>
      <c r="B6" s="21" t="s">
        <v>33</v>
      </c>
      <c r="C6" s="21">
        <v>9</v>
      </c>
      <c r="D6" s="21">
        <v>0</v>
      </c>
      <c r="E6" s="21">
        <v>0</v>
      </c>
      <c r="F6" s="21">
        <v>0</v>
      </c>
      <c r="G6" s="21">
        <v>0</v>
      </c>
      <c r="H6" s="21">
        <v>0</v>
      </c>
      <c r="I6" s="21">
        <v>0</v>
      </c>
      <c r="J6" s="21">
        <v>0</v>
      </c>
      <c r="K6" s="21">
        <v>0</v>
      </c>
      <c r="M6"/>
      <c r="N6"/>
      <c r="O6"/>
      <c r="P6"/>
      <c r="Q6"/>
    </row>
    <row r="7" spans="1:17" x14ac:dyDescent="0.25">
      <c r="A7" s="21">
        <v>4</v>
      </c>
      <c r="B7" s="21" t="s">
        <v>34</v>
      </c>
      <c r="C7" s="21">
        <v>1</v>
      </c>
      <c r="D7" s="21">
        <v>0</v>
      </c>
      <c r="E7" s="21">
        <v>0</v>
      </c>
      <c r="F7" s="21">
        <v>0</v>
      </c>
      <c r="G7" s="21">
        <v>0</v>
      </c>
      <c r="H7" s="21">
        <v>0</v>
      </c>
      <c r="I7" s="21">
        <v>0</v>
      </c>
      <c r="J7" s="21">
        <v>0</v>
      </c>
      <c r="K7" s="21">
        <v>0</v>
      </c>
      <c r="M7"/>
      <c r="N7"/>
      <c r="O7"/>
      <c r="P7"/>
      <c r="Q7"/>
    </row>
    <row r="8" spans="1:17" x14ac:dyDescent="0.25">
      <c r="A8" s="21">
        <v>5</v>
      </c>
      <c r="B8" s="21" t="s">
        <v>35</v>
      </c>
      <c r="C8" s="21">
        <v>1</v>
      </c>
      <c r="D8" s="21">
        <v>0</v>
      </c>
      <c r="E8" s="21">
        <v>0</v>
      </c>
      <c r="F8" s="21">
        <v>0</v>
      </c>
      <c r="G8" s="21">
        <v>0</v>
      </c>
      <c r="H8" s="21">
        <v>0</v>
      </c>
      <c r="I8" s="21">
        <v>0</v>
      </c>
      <c r="J8" s="21">
        <v>0</v>
      </c>
      <c r="K8" s="21">
        <v>0</v>
      </c>
      <c r="M8"/>
      <c r="N8"/>
      <c r="O8"/>
      <c r="P8"/>
      <c r="Q8"/>
    </row>
    <row r="9" spans="1:17" x14ac:dyDescent="0.25">
      <c r="A9" s="21">
        <v>6</v>
      </c>
      <c r="B9" s="21" t="s">
        <v>36</v>
      </c>
      <c r="C9" s="21">
        <v>17</v>
      </c>
      <c r="D9" s="21">
        <v>2</v>
      </c>
      <c r="E9" s="21">
        <v>1</v>
      </c>
      <c r="F9" s="21">
        <v>1</v>
      </c>
      <c r="G9" s="21">
        <v>1</v>
      </c>
      <c r="H9" s="21">
        <v>0</v>
      </c>
      <c r="I9" s="21">
        <v>0</v>
      </c>
      <c r="J9" s="21">
        <v>1</v>
      </c>
      <c r="K9" s="21">
        <v>2.5</v>
      </c>
      <c r="M9"/>
      <c r="N9"/>
      <c r="O9"/>
      <c r="P9"/>
      <c r="Q9"/>
    </row>
    <row r="10" spans="1:17" x14ac:dyDescent="0.25">
      <c r="A10" s="21">
        <v>7</v>
      </c>
      <c r="B10" s="21" t="s">
        <v>37</v>
      </c>
      <c r="C10" s="21">
        <v>17</v>
      </c>
      <c r="D10" s="21">
        <v>0</v>
      </c>
      <c r="E10" s="21">
        <v>0</v>
      </c>
      <c r="F10" s="21">
        <v>0</v>
      </c>
      <c r="G10" s="21">
        <v>0</v>
      </c>
      <c r="H10" s="21">
        <v>0</v>
      </c>
      <c r="I10" s="21">
        <v>0</v>
      </c>
      <c r="J10" s="21">
        <v>0</v>
      </c>
      <c r="K10" s="21">
        <v>0</v>
      </c>
      <c r="M10"/>
      <c r="N10"/>
      <c r="O10"/>
      <c r="P10"/>
      <c r="Q10"/>
    </row>
    <row r="11" spans="1:17" x14ac:dyDescent="0.25">
      <c r="A11" s="21">
        <v>8</v>
      </c>
      <c r="B11" s="21" t="s">
        <v>38</v>
      </c>
      <c r="C11" s="21">
        <v>1</v>
      </c>
      <c r="D11" s="21">
        <v>0</v>
      </c>
      <c r="E11" s="21">
        <v>0</v>
      </c>
      <c r="F11" s="21">
        <v>0</v>
      </c>
      <c r="G11" s="21">
        <v>0</v>
      </c>
      <c r="H11" s="21">
        <v>0</v>
      </c>
      <c r="I11" s="21">
        <v>0</v>
      </c>
      <c r="J11" s="21">
        <v>0</v>
      </c>
      <c r="K11" s="21">
        <v>0</v>
      </c>
      <c r="M11"/>
      <c r="N11"/>
      <c r="O11"/>
      <c r="P11"/>
      <c r="Q11"/>
    </row>
    <row r="12" spans="1:17" x14ac:dyDescent="0.25">
      <c r="A12" s="21">
        <v>9</v>
      </c>
      <c r="B12" s="21" t="s">
        <v>39</v>
      </c>
      <c r="C12" s="21">
        <v>3</v>
      </c>
      <c r="D12" s="21">
        <v>0</v>
      </c>
      <c r="E12" s="21">
        <v>0</v>
      </c>
      <c r="F12" s="21">
        <v>0</v>
      </c>
      <c r="G12" s="21">
        <v>0</v>
      </c>
      <c r="H12" s="21">
        <v>0</v>
      </c>
      <c r="I12" s="21">
        <v>0</v>
      </c>
      <c r="J12" s="21">
        <v>0</v>
      </c>
      <c r="K12" s="21">
        <v>0</v>
      </c>
      <c r="M12"/>
      <c r="N12"/>
      <c r="O12"/>
      <c r="P12"/>
      <c r="Q12"/>
    </row>
    <row r="13" spans="1:17" x14ac:dyDescent="0.25">
      <c r="A13" s="21">
        <v>10</v>
      </c>
      <c r="B13" s="21" t="s">
        <v>40</v>
      </c>
      <c r="C13" s="21">
        <v>3</v>
      </c>
      <c r="D13" s="21">
        <v>0</v>
      </c>
      <c r="E13" s="21">
        <v>0</v>
      </c>
      <c r="F13" s="21">
        <v>0</v>
      </c>
      <c r="G13" s="21">
        <v>0</v>
      </c>
      <c r="H13" s="21">
        <v>0</v>
      </c>
      <c r="I13" s="21">
        <v>0</v>
      </c>
      <c r="J13" s="21">
        <v>0</v>
      </c>
      <c r="K13" s="21">
        <v>0</v>
      </c>
      <c r="M13"/>
      <c r="N13"/>
      <c r="O13"/>
      <c r="P13"/>
      <c r="Q13"/>
    </row>
    <row r="14" spans="1:17" x14ac:dyDescent="0.25">
      <c r="A14" s="21">
        <v>11</v>
      </c>
      <c r="B14" s="21" t="s">
        <v>41</v>
      </c>
      <c r="C14" s="21">
        <v>3</v>
      </c>
      <c r="D14" s="21">
        <v>0</v>
      </c>
      <c r="E14" s="21">
        <v>0</v>
      </c>
      <c r="F14" s="21">
        <v>0</v>
      </c>
      <c r="G14" s="21">
        <v>0</v>
      </c>
      <c r="H14" s="21">
        <v>0</v>
      </c>
      <c r="I14" s="21">
        <v>0</v>
      </c>
      <c r="J14" s="21">
        <v>1</v>
      </c>
      <c r="K14" s="21">
        <v>0.9</v>
      </c>
      <c r="M14"/>
      <c r="N14"/>
      <c r="O14"/>
      <c r="P14"/>
      <c r="Q14"/>
    </row>
    <row r="15" spans="1:17" x14ac:dyDescent="0.25">
      <c r="A15" s="21">
        <v>12</v>
      </c>
      <c r="B15" s="21" t="s">
        <v>42</v>
      </c>
      <c r="C15" s="21">
        <v>1</v>
      </c>
      <c r="D15" s="21">
        <v>0</v>
      </c>
      <c r="E15" s="21">
        <v>0</v>
      </c>
      <c r="F15" s="21">
        <v>0</v>
      </c>
      <c r="G15" s="21">
        <v>0</v>
      </c>
      <c r="H15" s="21">
        <v>0</v>
      </c>
      <c r="I15" s="21">
        <v>0</v>
      </c>
      <c r="J15" s="21">
        <v>0</v>
      </c>
      <c r="K15" s="21">
        <v>0</v>
      </c>
      <c r="M15"/>
      <c r="N15"/>
      <c r="O15"/>
      <c r="P15"/>
      <c r="Q15"/>
    </row>
    <row r="16" spans="1:17" x14ac:dyDescent="0.25">
      <c r="A16" s="21">
        <v>13</v>
      </c>
      <c r="B16" s="21" t="s">
        <v>43</v>
      </c>
      <c r="C16" s="21">
        <v>9</v>
      </c>
      <c r="D16" s="21">
        <v>0</v>
      </c>
      <c r="E16" s="21">
        <v>0</v>
      </c>
      <c r="F16" s="21">
        <v>0</v>
      </c>
      <c r="G16" s="21">
        <v>0</v>
      </c>
      <c r="H16" s="21">
        <v>0</v>
      </c>
      <c r="I16" s="21">
        <v>0</v>
      </c>
      <c r="J16" s="21">
        <v>0</v>
      </c>
      <c r="K16" s="21">
        <v>0</v>
      </c>
      <c r="M16"/>
      <c r="N16"/>
      <c r="O16"/>
      <c r="P16"/>
      <c r="Q16"/>
    </row>
    <row r="17" spans="1:17" x14ac:dyDescent="0.25">
      <c r="A17" s="21">
        <v>14</v>
      </c>
      <c r="B17" s="21" t="s">
        <v>44</v>
      </c>
      <c r="C17" s="21">
        <v>1</v>
      </c>
      <c r="D17" s="21">
        <v>0</v>
      </c>
      <c r="E17" s="21">
        <v>0</v>
      </c>
      <c r="F17" s="21">
        <v>0</v>
      </c>
      <c r="G17" s="21">
        <v>0</v>
      </c>
      <c r="H17" s="21">
        <v>0</v>
      </c>
      <c r="I17" s="21">
        <v>0</v>
      </c>
      <c r="J17" s="21">
        <v>0</v>
      </c>
      <c r="K17" s="21">
        <v>0</v>
      </c>
      <c r="M17"/>
      <c r="N17"/>
      <c r="O17"/>
      <c r="P17"/>
      <c r="Q17"/>
    </row>
    <row r="18" spans="1:17" x14ac:dyDescent="0.25">
      <c r="A18" s="21">
        <v>15</v>
      </c>
      <c r="B18" s="21" t="s">
        <v>45</v>
      </c>
      <c r="C18" s="21">
        <v>114</v>
      </c>
      <c r="D18" s="21">
        <v>0</v>
      </c>
      <c r="E18" s="21">
        <v>0</v>
      </c>
      <c r="F18" s="21">
        <v>0</v>
      </c>
      <c r="G18" s="21">
        <v>0</v>
      </c>
      <c r="H18" s="21">
        <v>18</v>
      </c>
      <c r="I18" s="21">
        <v>8.23</v>
      </c>
      <c r="J18" s="21">
        <v>18</v>
      </c>
      <c r="K18" s="21">
        <v>8.23</v>
      </c>
      <c r="M18"/>
      <c r="N18"/>
      <c r="O18"/>
      <c r="P18"/>
      <c r="Q18"/>
    </row>
    <row r="19" spans="1:17" x14ac:dyDescent="0.25">
      <c r="A19" s="21">
        <v>16</v>
      </c>
      <c r="B19" s="21" t="s">
        <v>46</v>
      </c>
      <c r="C19" s="21">
        <v>1</v>
      </c>
      <c r="D19" s="21">
        <v>0</v>
      </c>
      <c r="E19" s="21">
        <v>0</v>
      </c>
      <c r="F19" s="21">
        <v>0</v>
      </c>
      <c r="G19" s="21">
        <v>0</v>
      </c>
      <c r="H19" s="21">
        <v>0</v>
      </c>
      <c r="I19" s="21">
        <v>0</v>
      </c>
      <c r="J19" s="21">
        <v>0</v>
      </c>
      <c r="K19" s="21">
        <v>0</v>
      </c>
      <c r="M19"/>
      <c r="N19"/>
      <c r="O19"/>
      <c r="P19"/>
      <c r="Q19"/>
    </row>
    <row r="20" spans="1:17" x14ac:dyDescent="0.25">
      <c r="A20" s="21">
        <v>17</v>
      </c>
      <c r="B20" s="21" t="s">
        <v>47</v>
      </c>
      <c r="C20" s="21">
        <v>17</v>
      </c>
      <c r="D20" s="21">
        <v>0</v>
      </c>
      <c r="E20" s="21">
        <v>0</v>
      </c>
      <c r="F20" s="21">
        <v>0</v>
      </c>
      <c r="G20" s="21">
        <v>0</v>
      </c>
      <c r="H20" s="21">
        <v>0</v>
      </c>
      <c r="I20" s="21">
        <v>0</v>
      </c>
      <c r="J20" s="21">
        <v>0</v>
      </c>
      <c r="K20" s="21">
        <v>0</v>
      </c>
      <c r="M20"/>
      <c r="N20"/>
      <c r="O20"/>
      <c r="P20"/>
      <c r="Q20"/>
    </row>
    <row r="21" spans="1:17" x14ac:dyDescent="0.25">
      <c r="A21" s="21">
        <v>18</v>
      </c>
      <c r="B21" s="21" t="s">
        <v>48</v>
      </c>
      <c r="C21" s="21">
        <v>17</v>
      </c>
      <c r="D21" s="21">
        <v>0</v>
      </c>
      <c r="E21" s="21">
        <v>0</v>
      </c>
      <c r="F21" s="21">
        <v>1</v>
      </c>
      <c r="G21" s="21">
        <v>0.03</v>
      </c>
      <c r="H21" s="21">
        <v>29</v>
      </c>
      <c r="I21" s="21">
        <v>21.95</v>
      </c>
      <c r="J21" s="21">
        <v>7</v>
      </c>
      <c r="K21" s="21">
        <v>0.15</v>
      </c>
      <c r="M21"/>
      <c r="N21"/>
      <c r="O21"/>
      <c r="P21"/>
      <c r="Q21"/>
    </row>
    <row r="22" spans="1:17" x14ac:dyDescent="0.25">
      <c r="A22" s="21">
        <v>19</v>
      </c>
      <c r="B22" s="21" t="s">
        <v>49</v>
      </c>
      <c r="C22" s="21">
        <v>9</v>
      </c>
      <c r="D22" s="21">
        <v>0</v>
      </c>
      <c r="E22" s="21">
        <v>0</v>
      </c>
      <c r="F22" s="21">
        <v>0</v>
      </c>
      <c r="G22" s="21">
        <v>0</v>
      </c>
      <c r="H22" s="21">
        <v>0</v>
      </c>
      <c r="I22" s="21">
        <v>0</v>
      </c>
      <c r="J22" s="21">
        <v>0</v>
      </c>
      <c r="K22" s="21">
        <v>0</v>
      </c>
      <c r="M22"/>
      <c r="N22"/>
      <c r="O22"/>
      <c r="P22"/>
      <c r="Q22"/>
    </row>
    <row r="23" spans="1:17" x14ac:dyDescent="0.25">
      <c r="A23" s="21">
        <v>20</v>
      </c>
      <c r="B23" s="21" t="s">
        <v>50</v>
      </c>
      <c r="C23" s="21">
        <v>8</v>
      </c>
      <c r="D23" s="21">
        <v>0</v>
      </c>
      <c r="E23" s="21">
        <v>0</v>
      </c>
      <c r="F23" s="21">
        <v>0</v>
      </c>
      <c r="G23" s="21">
        <v>0</v>
      </c>
      <c r="H23" s="21">
        <v>0</v>
      </c>
      <c r="I23" s="21">
        <v>0</v>
      </c>
      <c r="J23" s="21">
        <v>0</v>
      </c>
      <c r="K23" s="21">
        <v>0</v>
      </c>
      <c r="M23"/>
      <c r="N23"/>
      <c r="O23"/>
      <c r="P23"/>
      <c r="Q23"/>
    </row>
    <row r="24" spans="1:17" x14ac:dyDescent="0.25">
      <c r="A24" s="21">
        <v>21</v>
      </c>
      <c r="B24" s="21" t="s">
        <v>51</v>
      </c>
      <c r="C24" s="21">
        <v>5</v>
      </c>
      <c r="D24" s="21">
        <v>0</v>
      </c>
      <c r="E24" s="21">
        <v>0</v>
      </c>
      <c r="F24" s="21">
        <v>0</v>
      </c>
      <c r="G24" s="21">
        <v>0</v>
      </c>
      <c r="H24" s="21">
        <v>0</v>
      </c>
      <c r="I24" s="21">
        <v>0</v>
      </c>
      <c r="J24" s="21">
        <v>0</v>
      </c>
      <c r="K24" s="21">
        <v>0</v>
      </c>
      <c r="M24"/>
      <c r="N24"/>
      <c r="O24"/>
      <c r="P24"/>
      <c r="Q24"/>
    </row>
    <row r="25" spans="1:17" x14ac:dyDescent="0.25">
      <c r="A25" s="22" t="s">
        <v>83</v>
      </c>
      <c r="B25" s="22" t="s">
        <v>5</v>
      </c>
      <c r="C25" s="22">
        <f>SUM(C4:C24)</f>
        <v>241</v>
      </c>
      <c r="D25" s="22">
        <v>2</v>
      </c>
      <c r="E25" s="22">
        <v>1</v>
      </c>
      <c r="F25" s="22">
        <v>2</v>
      </c>
      <c r="G25" s="22">
        <v>1.03</v>
      </c>
      <c r="H25" s="22">
        <v>47</v>
      </c>
      <c r="I25" s="22">
        <v>30.18</v>
      </c>
      <c r="J25" s="22">
        <v>27</v>
      </c>
      <c r="K25" s="22">
        <v>11.78</v>
      </c>
      <c r="M25"/>
      <c r="N25"/>
      <c r="O25"/>
      <c r="P25"/>
      <c r="Q25"/>
    </row>
    <row r="26" spans="1:17" x14ac:dyDescent="0.25">
      <c r="A26" s="21">
        <v>1</v>
      </c>
      <c r="B26" s="21" t="s">
        <v>53</v>
      </c>
      <c r="C26" s="21">
        <v>82</v>
      </c>
      <c r="D26" s="21">
        <v>15</v>
      </c>
      <c r="E26" s="21">
        <v>0.67</v>
      </c>
      <c r="F26" s="21">
        <v>71</v>
      </c>
      <c r="G26" s="21">
        <v>15.96</v>
      </c>
      <c r="H26" s="21">
        <v>212</v>
      </c>
      <c r="I26" s="21">
        <v>17.97</v>
      </c>
      <c r="J26" s="21">
        <v>212</v>
      </c>
      <c r="K26" s="21">
        <v>26.49</v>
      </c>
      <c r="M26"/>
      <c r="N26"/>
      <c r="O26"/>
      <c r="P26"/>
      <c r="Q26"/>
    </row>
    <row r="27" spans="1:17" x14ac:dyDescent="0.25">
      <c r="A27" s="21">
        <v>2</v>
      </c>
      <c r="B27" s="21" t="s">
        <v>54</v>
      </c>
      <c r="C27" s="21">
        <v>0</v>
      </c>
      <c r="D27" s="21">
        <v>0</v>
      </c>
      <c r="E27" s="21">
        <v>0</v>
      </c>
      <c r="F27" s="21">
        <v>0</v>
      </c>
      <c r="G27" s="21">
        <v>0</v>
      </c>
      <c r="H27" s="21">
        <v>0</v>
      </c>
      <c r="I27" s="21">
        <v>0</v>
      </c>
      <c r="J27" s="21">
        <v>0</v>
      </c>
      <c r="K27" s="21">
        <v>0</v>
      </c>
      <c r="M27"/>
      <c r="N27"/>
      <c r="O27"/>
      <c r="P27"/>
      <c r="Q27"/>
    </row>
    <row r="28" spans="1:17" x14ac:dyDescent="0.25">
      <c r="A28" s="21">
        <v>3</v>
      </c>
      <c r="B28" s="21" t="s">
        <v>55</v>
      </c>
      <c r="C28" s="21">
        <v>8</v>
      </c>
      <c r="D28" s="21">
        <v>0</v>
      </c>
      <c r="E28" s="21">
        <v>0</v>
      </c>
      <c r="F28" s="21">
        <v>0</v>
      </c>
      <c r="G28" s="21">
        <v>0</v>
      </c>
      <c r="H28" s="21">
        <v>0</v>
      </c>
      <c r="I28" s="21">
        <v>0</v>
      </c>
      <c r="J28" s="21">
        <v>0</v>
      </c>
      <c r="K28" s="21">
        <v>0</v>
      </c>
      <c r="M28"/>
      <c r="N28"/>
      <c r="O28"/>
      <c r="P28"/>
      <c r="Q28"/>
    </row>
    <row r="29" spans="1:17" x14ac:dyDescent="0.25">
      <c r="A29" s="21">
        <v>4</v>
      </c>
      <c r="B29" s="21" t="s">
        <v>56</v>
      </c>
      <c r="C29" s="21">
        <v>0</v>
      </c>
      <c r="D29" s="21">
        <v>0</v>
      </c>
      <c r="E29" s="21">
        <v>0</v>
      </c>
      <c r="F29" s="21">
        <v>0</v>
      </c>
      <c r="G29" s="21">
        <v>0</v>
      </c>
      <c r="H29" s="21">
        <v>0</v>
      </c>
      <c r="I29" s="21">
        <v>0</v>
      </c>
      <c r="J29" s="21">
        <v>0</v>
      </c>
      <c r="K29" s="21">
        <v>0</v>
      </c>
      <c r="M29"/>
      <c r="N29"/>
      <c r="O29"/>
      <c r="P29"/>
      <c r="Q29"/>
    </row>
    <row r="30" spans="1:17" x14ac:dyDescent="0.25">
      <c r="A30" s="21">
        <v>5</v>
      </c>
      <c r="B30" s="21" t="s">
        <v>57</v>
      </c>
      <c r="C30" s="21">
        <v>5</v>
      </c>
      <c r="D30" s="21">
        <v>0</v>
      </c>
      <c r="E30" s="21">
        <v>0</v>
      </c>
      <c r="F30" s="21">
        <v>0</v>
      </c>
      <c r="G30" s="21">
        <v>0</v>
      </c>
      <c r="H30" s="21">
        <v>0</v>
      </c>
      <c r="I30" s="21">
        <v>0</v>
      </c>
      <c r="J30" s="21">
        <v>0</v>
      </c>
      <c r="K30" s="21">
        <v>0</v>
      </c>
      <c r="M30"/>
      <c r="N30"/>
      <c r="O30"/>
      <c r="P30"/>
      <c r="Q30"/>
    </row>
    <row r="31" spans="1:17" x14ac:dyDescent="0.25">
      <c r="A31" s="21">
        <v>6</v>
      </c>
      <c r="B31" s="21" t="s">
        <v>58</v>
      </c>
      <c r="C31" s="21">
        <v>0</v>
      </c>
      <c r="D31" s="21">
        <v>0</v>
      </c>
      <c r="E31" s="21">
        <v>0</v>
      </c>
      <c r="F31" s="21">
        <v>0</v>
      </c>
      <c r="G31" s="21">
        <v>0</v>
      </c>
      <c r="H31" s="21">
        <v>0</v>
      </c>
      <c r="I31" s="21">
        <v>0</v>
      </c>
      <c r="J31" s="21">
        <v>0</v>
      </c>
      <c r="K31" s="21">
        <v>0</v>
      </c>
      <c r="M31"/>
      <c r="N31"/>
      <c r="O31"/>
      <c r="P31"/>
      <c r="Q31"/>
    </row>
    <row r="32" spans="1:17" x14ac:dyDescent="0.25">
      <c r="A32" s="21">
        <v>7</v>
      </c>
      <c r="B32" s="21" t="s">
        <v>59</v>
      </c>
      <c r="C32" s="21">
        <v>0</v>
      </c>
      <c r="D32" s="21">
        <v>0</v>
      </c>
      <c r="E32" s="21">
        <v>0</v>
      </c>
      <c r="F32" s="21">
        <v>0</v>
      </c>
      <c r="G32" s="21">
        <v>0</v>
      </c>
      <c r="H32" s="21">
        <v>0</v>
      </c>
      <c r="I32" s="21">
        <v>0</v>
      </c>
      <c r="J32" s="21">
        <v>0</v>
      </c>
      <c r="K32" s="21">
        <v>0</v>
      </c>
      <c r="M32"/>
      <c r="N32"/>
      <c r="O32"/>
      <c r="P32"/>
      <c r="Q32"/>
    </row>
    <row r="33" spans="1:17" x14ac:dyDescent="0.25">
      <c r="A33" s="21">
        <v>8</v>
      </c>
      <c r="B33" s="21" t="s">
        <v>60</v>
      </c>
      <c r="C33" s="21">
        <v>0</v>
      </c>
      <c r="D33" s="21">
        <v>0</v>
      </c>
      <c r="E33" s="21">
        <v>0</v>
      </c>
      <c r="F33" s="21">
        <v>0</v>
      </c>
      <c r="G33" s="21">
        <v>0</v>
      </c>
      <c r="H33" s="21">
        <v>0</v>
      </c>
      <c r="I33" s="21">
        <v>0</v>
      </c>
      <c r="J33" s="21">
        <v>0</v>
      </c>
      <c r="K33" s="21">
        <v>0</v>
      </c>
      <c r="M33"/>
      <c r="N33"/>
      <c r="O33"/>
      <c r="P33"/>
      <c r="Q33"/>
    </row>
    <row r="34" spans="1:17" ht="30" x14ac:dyDescent="0.25">
      <c r="A34" s="21">
        <v>9</v>
      </c>
      <c r="B34" s="21" t="s">
        <v>61</v>
      </c>
      <c r="C34" s="21">
        <v>5</v>
      </c>
      <c r="D34" s="21">
        <v>0</v>
      </c>
      <c r="E34" s="21">
        <v>0</v>
      </c>
      <c r="F34" s="21">
        <v>0</v>
      </c>
      <c r="G34" s="21">
        <v>0</v>
      </c>
      <c r="H34" s="21">
        <v>0</v>
      </c>
      <c r="I34" s="21">
        <v>0</v>
      </c>
      <c r="J34" s="21">
        <v>0</v>
      </c>
      <c r="K34" s="21">
        <v>0</v>
      </c>
      <c r="M34"/>
      <c r="N34"/>
      <c r="O34"/>
      <c r="P34"/>
      <c r="Q34"/>
    </row>
    <row r="35" spans="1:17" x14ac:dyDescent="0.25">
      <c r="A35" s="21">
        <v>10</v>
      </c>
      <c r="B35" s="21" t="s">
        <v>62</v>
      </c>
      <c r="C35" s="21">
        <v>0</v>
      </c>
      <c r="D35" s="21">
        <v>0</v>
      </c>
      <c r="E35" s="21">
        <v>0</v>
      </c>
      <c r="F35" s="21">
        <v>0</v>
      </c>
      <c r="G35" s="21">
        <v>0</v>
      </c>
      <c r="H35" s="21">
        <v>0</v>
      </c>
      <c r="I35" s="21">
        <v>0</v>
      </c>
      <c r="J35" s="21">
        <v>0</v>
      </c>
      <c r="K35" s="21">
        <v>0</v>
      </c>
      <c r="M35"/>
      <c r="N35"/>
      <c r="O35"/>
      <c r="P35"/>
      <c r="Q35"/>
    </row>
    <row r="36" spans="1:17" x14ac:dyDescent="0.25">
      <c r="A36" s="22" t="s">
        <v>85</v>
      </c>
      <c r="B36" s="22" t="s">
        <v>5</v>
      </c>
      <c r="C36" s="22">
        <f>SUM(C26:C35)</f>
        <v>100</v>
      </c>
      <c r="D36" s="22">
        <v>15</v>
      </c>
      <c r="E36" s="22">
        <v>0.67</v>
      </c>
      <c r="F36" s="22">
        <v>71</v>
      </c>
      <c r="G36" s="22">
        <v>15.96</v>
      </c>
      <c r="H36" s="22">
        <v>212</v>
      </c>
      <c r="I36" s="22">
        <v>17.97</v>
      </c>
      <c r="J36" s="22">
        <v>212</v>
      </c>
      <c r="K36" s="22">
        <v>26.49</v>
      </c>
      <c r="M36"/>
      <c r="N36"/>
      <c r="O36"/>
      <c r="P36"/>
      <c r="Q36"/>
    </row>
    <row r="37" spans="1:17" x14ac:dyDescent="0.25">
      <c r="A37" s="21">
        <v>1</v>
      </c>
      <c r="B37" s="21" t="s">
        <v>64</v>
      </c>
      <c r="C37" s="21">
        <v>120</v>
      </c>
      <c r="D37" s="21">
        <v>2</v>
      </c>
      <c r="E37" s="21">
        <v>0.04</v>
      </c>
      <c r="F37" s="21">
        <v>2</v>
      </c>
      <c r="G37" s="21">
        <v>1.4</v>
      </c>
      <c r="H37" s="21">
        <v>111</v>
      </c>
      <c r="I37" s="21">
        <v>3.8</v>
      </c>
      <c r="J37" s="21">
        <v>20</v>
      </c>
      <c r="K37" s="21">
        <v>11.7</v>
      </c>
      <c r="M37"/>
      <c r="N37"/>
      <c r="O37"/>
      <c r="P37"/>
      <c r="Q37"/>
    </row>
    <row r="38" spans="1:17" x14ac:dyDescent="0.25">
      <c r="A38" s="22" t="s">
        <v>86</v>
      </c>
      <c r="B38" s="22" t="s">
        <v>5</v>
      </c>
      <c r="C38" s="21">
        <v>120</v>
      </c>
      <c r="D38" s="22">
        <v>2</v>
      </c>
      <c r="E38" s="22">
        <v>0.04</v>
      </c>
      <c r="F38" s="22">
        <v>2</v>
      </c>
      <c r="G38" s="22">
        <v>1.4</v>
      </c>
      <c r="H38" s="22">
        <v>111</v>
      </c>
      <c r="I38" s="22">
        <v>3.8</v>
      </c>
      <c r="J38" s="22">
        <v>20</v>
      </c>
      <c r="K38" s="22">
        <v>11.7</v>
      </c>
      <c r="M38"/>
      <c r="N38"/>
      <c r="O38"/>
      <c r="P38"/>
      <c r="Q38"/>
    </row>
    <row r="39" spans="1:17" x14ac:dyDescent="0.25">
      <c r="A39" s="21">
        <v>1</v>
      </c>
      <c r="B39" s="21" t="s">
        <v>66</v>
      </c>
      <c r="C39" s="21">
        <v>112</v>
      </c>
      <c r="D39" s="21">
        <v>8</v>
      </c>
      <c r="E39" s="21">
        <v>6.89</v>
      </c>
      <c r="F39" s="21">
        <v>4</v>
      </c>
      <c r="G39" s="21">
        <v>2</v>
      </c>
      <c r="H39" s="21">
        <v>118</v>
      </c>
      <c r="I39" s="21">
        <v>405.85</v>
      </c>
      <c r="J39" s="21">
        <v>1248</v>
      </c>
      <c r="K39" s="21">
        <v>785.45</v>
      </c>
      <c r="M39"/>
      <c r="N39"/>
      <c r="O39"/>
      <c r="P39"/>
      <c r="Q39"/>
    </row>
    <row r="40" spans="1:17" x14ac:dyDescent="0.25">
      <c r="A40" s="21">
        <v>2</v>
      </c>
      <c r="B40" s="21" t="s">
        <v>67</v>
      </c>
      <c r="C40" s="21">
        <v>0</v>
      </c>
      <c r="D40" s="21">
        <v>0</v>
      </c>
      <c r="E40" s="21">
        <v>0</v>
      </c>
      <c r="F40" s="21">
        <v>0</v>
      </c>
      <c r="G40" s="21">
        <v>0</v>
      </c>
      <c r="H40" s="21">
        <v>0</v>
      </c>
      <c r="I40" s="21">
        <v>0</v>
      </c>
      <c r="J40" s="21">
        <v>0</v>
      </c>
      <c r="K40" s="21">
        <v>0</v>
      </c>
      <c r="M40"/>
      <c r="N40"/>
      <c r="O40"/>
      <c r="P40"/>
      <c r="Q40"/>
    </row>
    <row r="41" spans="1:17" x14ac:dyDescent="0.25">
      <c r="A41" s="21">
        <v>3</v>
      </c>
      <c r="B41" s="21" t="s">
        <v>68</v>
      </c>
      <c r="C41" s="21">
        <v>0</v>
      </c>
      <c r="D41" s="21">
        <v>0</v>
      </c>
      <c r="E41" s="21">
        <v>0</v>
      </c>
      <c r="F41" s="21">
        <v>0</v>
      </c>
      <c r="G41" s="21">
        <v>0</v>
      </c>
      <c r="H41" s="21">
        <v>0</v>
      </c>
      <c r="I41" s="21">
        <v>0</v>
      </c>
      <c r="J41" s="21">
        <v>0</v>
      </c>
      <c r="K41" s="21">
        <v>0</v>
      </c>
      <c r="M41"/>
      <c r="N41"/>
      <c r="O41"/>
      <c r="P41"/>
      <c r="Q41"/>
    </row>
    <row r="42" spans="1:17" x14ac:dyDescent="0.25">
      <c r="A42" s="21">
        <v>4</v>
      </c>
      <c r="B42" s="21" t="s">
        <v>69</v>
      </c>
      <c r="C42" s="21">
        <v>0</v>
      </c>
      <c r="D42" s="21">
        <v>0</v>
      </c>
      <c r="E42" s="21">
        <v>0</v>
      </c>
      <c r="F42" s="21">
        <v>0</v>
      </c>
      <c r="G42" s="21">
        <v>0</v>
      </c>
      <c r="H42" s="21">
        <v>0</v>
      </c>
      <c r="I42" s="21">
        <v>0</v>
      </c>
      <c r="J42" s="21">
        <v>0</v>
      </c>
      <c r="K42" s="21">
        <v>0</v>
      </c>
      <c r="M42"/>
      <c r="N42"/>
      <c r="O42"/>
      <c r="P42"/>
      <c r="Q42"/>
    </row>
    <row r="43" spans="1:17" x14ac:dyDescent="0.25">
      <c r="A43" s="84" t="s">
        <v>214</v>
      </c>
      <c r="B43" s="51" t="s">
        <v>215</v>
      </c>
      <c r="C43" s="22">
        <f t="shared" ref="C43" si="0">SUM(C38:C41)</f>
        <v>232</v>
      </c>
      <c r="D43" s="21">
        <v>0</v>
      </c>
      <c r="E43" s="21">
        <v>0</v>
      </c>
      <c r="F43" s="21">
        <v>0</v>
      </c>
      <c r="G43" s="21">
        <v>0</v>
      </c>
      <c r="H43" s="21">
        <v>0</v>
      </c>
      <c r="I43" s="21">
        <v>0</v>
      </c>
      <c r="J43" s="21">
        <v>0</v>
      </c>
      <c r="K43" s="21">
        <v>0</v>
      </c>
      <c r="M43"/>
      <c r="N43"/>
      <c r="O43"/>
      <c r="P43"/>
      <c r="Q43"/>
    </row>
    <row r="44" spans="1:17" x14ac:dyDescent="0.25">
      <c r="A44" s="22" t="s">
        <v>88</v>
      </c>
      <c r="B44" s="22" t="s">
        <v>5</v>
      </c>
      <c r="C44" s="22">
        <v>573</v>
      </c>
      <c r="D44" s="22">
        <v>27</v>
      </c>
      <c r="E44" s="22">
        <v>8.6</v>
      </c>
      <c r="F44" s="22">
        <v>79</v>
      </c>
      <c r="G44" s="22">
        <v>20.39</v>
      </c>
      <c r="H44" s="22">
        <v>488</v>
      </c>
      <c r="I44" s="22">
        <v>457.8</v>
      </c>
      <c r="J44" s="22">
        <v>1507</v>
      </c>
      <c r="K44" s="22">
        <v>835.42</v>
      </c>
      <c r="M44"/>
      <c r="N44"/>
      <c r="O44"/>
      <c r="P44"/>
      <c r="Q44"/>
    </row>
    <row r="45" spans="1:17" x14ac:dyDescent="0.25">
      <c r="M45"/>
      <c r="N45"/>
      <c r="O45"/>
      <c r="P45"/>
      <c r="Q45"/>
    </row>
    <row r="46" spans="1:17" x14ac:dyDescent="0.25">
      <c r="M46"/>
      <c r="N46"/>
      <c r="O46"/>
      <c r="P46"/>
      <c r="Q46"/>
    </row>
    <row r="47" spans="1:17" x14ac:dyDescent="0.25">
      <c r="M47"/>
      <c r="N47"/>
      <c r="O47"/>
      <c r="P47"/>
      <c r="Q47"/>
    </row>
    <row r="48" spans="1:17" x14ac:dyDescent="0.25">
      <c r="M48"/>
      <c r="N48"/>
      <c r="O48"/>
      <c r="P48"/>
      <c r="Q48"/>
    </row>
    <row r="49" spans="13:17" x14ac:dyDescent="0.25">
      <c r="M49"/>
      <c r="N49"/>
      <c r="O49"/>
      <c r="P49"/>
      <c r="Q49"/>
    </row>
    <row r="50" spans="13:17" x14ac:dyDescent="0.25">
      <c r="M50"/>
      <c r="N50"/>
      <c r="O50"/>
      <c r="P50"/>
      <c r="Q50"/>
    </row>
    <row r="51" spans="13:17" x14ac:dyDescent="0.25">
      <c r="M51"/>
      <c r="N51"/>
      <c r="O51"/>
      <c r="P51"/>
      <c r="Q51"/>
    </row>
  </sheetData>
  <mergeCells count="2">
    <mergeCell ref="A1:K1"/>
    <mergeCell ref="A2:K2"/>
  </mergeCells>
  <pageMargins left="0.7" right="0.7" top="0.75" bottom="0.75" header="0.3" footer="0.3"/>
  <pageSetup scale="80" orientation="portrait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6"/>
  <sheetViews>
    <sheetView topLeftCell="A22" workbookViewId="0">
      <selection activeCell="F44" sqref="F44:G44"/>
    </sheetView>
  </sheetViews>
  <sheetFormatPr defaultColWidth="11.7109375" defaultRowHeight="14.25" customHeight="1" x14ac:dyDescent="0.25"/>
  <cols>
    <col min="1" max="2" width="11.7109375" style="16"/>
    <col min="3" max="3" width="12.28515625" style="16"/>
    <col min="4" max="16384" width="11.7109375" style="16"/>
  </cols>
  <sheetData>
    <row r="1" spans="1:14" ht="14.25" customHeight="1" x14ac:dyDescent="0.25">
      <c r="A1" s="355" t="s">
        <v>216</v>
      </c>
      <c r="B1" s="356"/>
      <c r="C1" s="356"/>
      <c r="D1" s="356"/>
      <c r="E1" s="356"/>
      <c r="F1" s="356"/>
      <c r="G1" s="356"/>
    </row>
    <row r="2" spans="1:14" ht="14.25" customHeight="1" x14ac:dyDescent="0.25">
      <c r="A2" s="357" t="s">
        <v>217</v>
      </c>
      <c r="B2" s="356"/>
      <c r="C2" s="356"/>
      <c r="D2" s="356"/>
      <c r="E2" s="356"/>
      <c r="F2" s="356"/>
      <c r="G2" s="356"/>
    </row>
    <row r="3" spans="1:14" s="18" customFormat="1" ht="54.75" customHeight="1" x14ac:dyDescent="0.25">
      <c r="A3" s="17" t="s">
        <v>74</v>
      </c>
      <c r="B3" s="17" t="s">
        <v>24</v>
      </c>
      <c r="C3" s="17" t="s">
        <v>170</v>
      </c>
      <c r="D3" s="17" t="s">
        <v>218</v>
      </c>
      <c r="E3" s="17" t="s">
        <v>219</v>
      </c>
      <c r="F3" s="17" t="s">
        <v>220</v>
      </c>
      <c r="G3" s="17" t="s">
        <v>221</v>
      </c>
    </row>
    <row r="4" spans="1:14" ht="14.25" customHeight="1" x14ac:dyDescent="0.25">
      <c r="A4" s="21">
        <v>1</v>
      </c>
      <c r="B4" s="21" t="s">
        <v>31</v>
      </c>
      <c r="C4" s="19">
        <v>75</v>
      </c>
      <c r="D4" s="21">
        <v>0</v>
      </c>
      <c r="E4" s="21">
        <v>0</v>
      </c>
      <c r="F4" s="21">
        <v>0</v>
      </c>
      <c r="G4" s="21">
        <v>0</v>
      </c>
    </row>
    <row r="5" spans="1:14" ht="14.25" customHeight="1" x14ac:dyDescent="0.25">
      <c r="A5" s="21">
        <v>2</v>
      </c>
      <c r="B5" s="21" t="s">
        <v>32</v>
      </c>
      <c r="C5" s="19">
        <v>0</v>
      </c>
      <c r="D5" s="21">
        <v>0</v>
      </c>
      <c r="E5" s="21">
        <v>0</v>
      </c>
      <c r="F5" s="21">
        <v>0</v>
      </c>
      <c r="G5" s="21">
        <v>0</v>
      </c>
    </row>
    <row r="6" spans="1:14" ht="14.25" customHeight="1" x14ac:dyDescent="0.25">
      <c r="A6" s="21">
        <v>3</v>
      </c>
      <c r="B6" s="21" t="s">
        <v>33</v>
      </c>
      <c r="C6" s="19">
        <v>311</v>
      </c>
      <c r="D6" s="21">
        <v>0</v>
      </c>
      <c r="E6" s="21">
        <v>0</v>
      </c>
      <c r="F6" s="21">
        <v>881</v>
      </c>
      <c r="G6" s="21">
        <v>288.45999999999998</v>
      </c>
    </row>
    <row r="7" spans="1:14" ht="14.25" customHeight="1" x14ac:dyDescent="0.25">
      <c r="A7" s="21">
        <v>4</v>
      </c>
      <c r="B7" s="21" t="s">
        <v>34</v>
      </c>
      <c r="C7" s="19">
        <v>132</v>
      </c>
      <c r="D7" s="21">
        <v>35</v>
      </c>
      <c r="E7" s="21">
        <v>35</v>
      </c>
      <c r="F7" s="21">
        <v>115</v>
      </c>
      <c r="G7" s="21">
        <v>109</v>
      </c>
    </row>
    <row r="8" spans="1:14" ht="14.25" customHeight="1" x14ac:dyDescent="0.25">
      <c r="A8" s="21">
        <v>5</v>
      </c>
      <c r="B8" s="21" t="s">
        <v>35</v>
      </c>
      <c r="C8" s="19">
        <v>0</v>
      </c>
      <c r="D8" s="21">
        <v>0</v>
      </c>
      <c r="E8" s="21">
        <v>0</v>
      </c>
      <c r="F8" s="21">
        <v>0</v>
      </c>
      <c r="G8" s="21">
        <v>0</v>
      </c>
      <c r="I8"/>
      <c r="J8"/>
      <c r="K8"/>
      <c r="L8"/>
      <c r="M8"/>
      <c r="N8"/>
    </row>
    <row r="9" spans="1:14" ht="14.25" customHeight="1" x14ac:dyDescent="0.25">
      <c r="A9" s="21">
        <v>6</v>
      </c>
      <c r="B9" s="21" t="s">
        <v>36</v>
      </c>
      <c r="C9" s="19">
        <v>1441</v>
      </c>
      <c r="D9" s="21">
        <v>33</v>
      </c>
      <c r="E9" s="21">
        <v>23.8</v>
      </c>
      <c r="F9" s="21">
        <v>143</v>
      </c>
      <c r="G9" s="21">
        <v>98.1</v>
      </c>
      <c r="I9"/>
      <c r="J9"/>
      <c r="K9"/>
      <c r="L9"/>
      <c r="M9"/>
      <c r="N9"/>
    </row>
    <row r="10" spans="1:14" ht="14.25" customHeight="1" x14ac:dyDescent="0.25">
      <c r="A10" s="21">
        <v>7</v>
      </c>
      <c r="B10" s="21" t="s">
        <v>37</v>
      </c>
      <c r="C10" s="19">
        <v>1907</v>
      </c>
      <c r="D10" s="21">
        <v>0</v>
      </c>
      <c r="E10" s="21">
        <v>0</v>
      </c>
      <c r="F10" s="21">
        <v>0</v>
      </c>
      <c r="G10" s="21">
        <v>0</v>
      </c>
      <c r="I10"/>
      <c r="J10"/>
      <c r="K10"/>
      <c r="L10"/>
      <c r="M10"/>
      <c r="N10"/>
    </row>
    <row r="11" spans="1:14" ht="14.25" customHeight="1" x14ac:dyDescent="0.25">
      <c r="A11" s="21">
        <v>8</v>
      </c>
      <c r="B11" s="21" t="s">
        <v>38</v>
      </c>
      <c r="C11" s="19">
        <v>0</v>
      </c>
      <c r="D11" s="21">
        <v>0</v>
      </c>
      <c r="E11" s="21">
        <v>0</v>
      </c>
      <c r="F11" s="21">
        <v>0</v>
      </c>
      <c r="G11" s="21">
        <v>0</v>
      </c>
      <c r="I11"/>
      <c r="J11"/>
      <c r="K11"/>
      <c r="L11"/>
      <c r="M11"/>
      <c r="N11"/>
    </row>
    <row r="12" spans="1:14" ht="14.25" customHeight="1" x14ac:dyDescent="0.25">
      <c r="A12" s="21">
        <v>9</v>
      </c>
      <c r="B12" s="21" t="s">
        <v>39</v>
      </c>
      <c r="C12" s="19">
        <v>132</v>
      </c>
      <c r="D12" s="21">
        <v>0</v>
      </c>
      <c r="E12" s="21">
        <v>0</v>
      </c>
      <c r="F12" s="21">
        <v>1</v>
      </c>
      <c r="G12" s="21">
        <v>0.17</v>
      </c>
      <c r="I12"/>
      <c r="J12"/>
      <c r="K12"/>
      <c r="L12"/>
      <c r="M12"/>
      <c r="N12"/>
    </row>
    <row r="13" spans="1:14" ht="14.25" customHeight="1" x14ac:dyDescent="0.25">
      <c r="A13" s="21">
        <v>10</v>
      </c>
      <c r="B13" s="21" t="s">
        <v>40</v>
      </c>
      <c r="C13" s="19">
        <v>338</v>
      </c>
      <c r="D13" s="21">
        <v>0</v>
      </c>
      <c r="E13" s="21">
        <v>0</v>
      </c>
      <c r="F13" s="21">
        <v>122</v>
      </c>
      <c r="G13" s="21">
        <v>45.3</v>
      </c>
      <c r="I13"/>
      <c r="J13"/>
      <c r="K13"/>
      <c r="L13"/>
      <c r="M13"/>
      <c r="N13"/>
    </row>
    <row r="14" spans="1:14" ht="14.25" customHeight="1" x14ac:dyDescent="0.25">
      <c r="A14" s="21">
        <v>11</v>
      </c>
      <c r="B14" s="21" t="s">
        <v>41</v>
      </c>
      <c r="C14" s="19">
        <v>207</v>
      </c>
      <c r="D14" s="21">
        <v>0</v>
      </c>
      <c r="E14" s="21">
        <v>0</v>
      </c>
      <c r="F14" s="21">
        <v>0</v>
      </c>
      <c r="G14" s="21">
        <v>0</v>
      </c>
      <c r="I14"/>
      <c r="J14"/>
      <c r="K14"/>
      <c r="L14"/>
      <c r="M14"/>
      <c r="N14"/>
    </row>
    <row r="15" spans="1:14" ht="14.25" customHeight="1" x14ac:dyDescent="0.25">
      <c r="A15" s="21">
        <v>12</v>
      </c>
      <c r="B15" s="21" t="s">
        <v>42</v>
      </c>
      <c r="C15" s="19">
        <v>0</v>
      </c>
      <c r="D15" s="21">
        <v>0</v>
      </c>
      <c r="E15" s="21">
        <v>0</v>
      </c>
      <c r="F15" s="21">
        <v>0</v>
      </c>
      <c r="G15" s="21">
        <v>0</v>
      </c>
      <c r="I15"/>
      <c r="J15"/>
      <c r="K15"/>
      <c r="L15"/>
      <c r="M15"/>
      <c r="N15"/>
    </row>
    <row r="16" spans="1:14" ht="14.25" customHeight="1" x14ac:dyDescent="0.25">
      <c r="A16" s="21">
        <v>13</v>
      </c>
      <c r="B16" s="21" t="s">
        <v>43</v>
      </c>
      <c r="C16" s="19">
        <v>1192</v>
      </c>
      <c r="D16" s="21">
        <v>72</v>
      </c>
      <c r="E16" s="21">
        <v>45.5</v>
      </c>
      <c r="F16" s="21">
        <v>295</v>
      </c>
      <c r="G16" s="21">
        <v>144</v>
      </c>
      <c r="I16"/>
      <c r="J16"/>
      <c r="K16"/>
      <c r="L16"/>
      <c r="M16"/>
      <c r="N16"/>
    </row>
    <row r="17" spans="1:14" ht="14.25" customHeight="1" x14ac:dyDescent="0.25">
      <c r="A17" s="21">
        <v>14</v>
      </c>
      <c r="B17" s="21" t="s">
        <v>44</v>
      </c>
      <c r="C17" s="19">
        <v>0</v>
      </c>
      <c r="D17" s="21">
        <v>0</v>
      </c>
      <c r="E17" s="21">
        <v>0</v>
      </c>
      <c r="F17" s="21">
        <v>0</v>
      </c>
      <c r="G17" s="21">
        <v>0</v>
      </c>
      <c r="I17"/>
      <c r="J17"/>
      <c r="K17"/>
      <c r="L17"/>
      <c r="M17"/>
      <c r="N17"/>
    </row>
    <row r="18" spans="1:14" ht="14.25" customHeight="1" x14ac:dyDescent="0.25">
      <c r="A18" s="21">
        <v>15</v>
      </c>
      <c r="B18" s="21" t="s">
        <v>45</v>
      </c>
      <c r="C18" s="19">
        <v>26647</v>
      </c>
      <c r="D18" s="21">
        <v>32001</v>
      </c>
      <c r="E18" s="21">
        <v>18906.169999999998</v>
      </c>
      <c r="F18" s="21">
        <v>55365</v>
      </c>
      <c r="G18" s="21">
        <v>31511.599999999999</v>
      </c>
      <c r="I18"/>
      <c r="J18"/>
      <c r="K18"/>
      <c r="L18"/>
      <c r="M18"/>
      <c r="N18"/>
    </row>
    <row r="19" spans="1:14" ht="14.25" customHeight="1" x14ac:dyDescent="0.25">
      <c r="A19" s="21">
        <v>16</v>
      </c>
      <c r="B19" s="21" t="s">
        <v>46</v>
      </c>
      <c r="C19" s="19">
        <v>517</v>
      </c>
      <c r="D19" s="21">
        <v>17</v>
      </c>
      <c r="E19" s="21">
        <v>9.7100000000000009</v>
      </c>
      <c r="F19" s="21">
        <v>63</v>
      </c>
      <c r="G19" s="21">
        <v>26.07</v>
      </c>
      <c r="I19"/>
      <c r="J19"/>
      <c r="K19"/>
      <c r="L19"/>
      <c r="M19"/>
      <c r="N19"/>
    </row>
    <row r="20" spans="1:14" ht="14.25" customHeight="1" x14ac:dyDescent="0.25">
      <c r="A20" s="21">
        <v>17</v>
      </c>
      <c r="B20" s="21" t="s">
        <v>47</v>
      </c>
      <c r="C20" s="19">
        <v>2423</v>
      </c>
      <c r="D20" s="21">
        <v>79</v>
      </c>
      <c r="E20" s="21">
        <v>46.98</v>
      </c>
      <c r="F20" s="21">
        <v>536</v>
      </c>
      <c r="G20" s="21">
        <v>253.38</v>
      </c>
      <c r="I20"/>
      <c r="J20"/>
      <c r="K20"/>
      <c r="L20"/>
      <c r="M20"/>
      <c r="N20"/>
    </row>
    <row r="21" spans="1:14" ht="14.25" customHeight="1" x14ac:dyDescent="0.25">
      <c r="A21" s="21">
        <v>18</v>
      </c>
      <c r="B21" s="21" t="s">
        <v>48</v>
      </c>
      <c r="C21" s="19">
        <v>1934</v>
      </c>
      <c r="D21" s="21">
        <v>0</v>
      </c>
      <c r="E21" s="21">
        <v>0</v>
      </c>
      <c r="F21" s="21">
        <v>4</v>
      </c>
      <c r="G21" s="21">
        <v>1.3</v>
      </c>
      <c r="I21"/>
      <c r="J21"/>
      <c r="K21"/>
      <c r="L21"/>
      <c r="M21"/>
      <c r="N21"/>
    </row>
    <row r="22" spans="1:14" ht="14.25" customHeight="1" x14ac:dyDescent="0.25">
      <c r="A22" s="21">
        <v>19</v>
      </c>
      <c r="B22" s="21" t="s">
        <v>49</v>
      </c>
      <c r="C22" s="19">
        <v>1198</v>
      </c>
      <c r="D22" s="21">
        <v>0</v>
      </c>
      <c r="E22" s="21">
        <v>0</v>
      </c>
      <c r="F22" s="21">
        <v>66</v>
      </c>
      <c r="G22" s="21">
        <v>30.5</v>
      </c>
      <c r="I22"/>
      <c r="J22"/>
      <c r="K22"/>
      <c r="L22"/>
      <c r="M22"/>
      <c r="N22"/>
    </row>
    <row r="23" spans="1:14" ht="14.25" customHeight="1" x14ac:dyDescent="0.25">
      <c r="A23" s="21">
        <v>20</v>
      </c>
      <c r="B23" s="21" t="s">
        <v>50</v>
      </c>
      <c r="C23" s="19">
        <v>180</v>
      </c>
      <c r="D23" s="21">
        <v>0</v>
      </c>
      <c r="E23" s="21">
        <v>0</v>
      </c>
      <c r="F23" s="21">
        <v>0</v>
      </c>
      <c r="G23" s="21">
        <v>0</v>
      </c>
      <c r="I23"/>
      <c r="J23"/>
      <c r="K23"/>
      <c r="L23"/>
      <c r="M23"/>
      <c r="N23"/>
    </row>
    <row r="24" spans="1:14" ht="14.25" customHeight="1" x14ac:dyDescent="0.25">
      <c r="A24" s="21">
        <v>21</v>
      </c>
      <c r="B24" s="21" t="s">
        <v>51</v>
      </c>
      <c r="C24" s="19">
        <v>338</v>
      </c>
      <c r="D24" s="21">
        <v>0</v>
      </c>
      <c r="E24" s="21">
        <v>0</v>
      </c>
      <c r="F24" s="21">
        <v>0</v>
      </c>
      <c r="G24" s="21">
        <v>0</v>
      </c>
      <c r="I24"/>
      <c r="J24"/>
      <c r="K24"/>
      <c r="L24"/>
      <c r="M24"/>
      <c r="N24"/>
    </row>
    <row r="25" spans="1:14" ht="14.25" customHeight="1" x14ac:dyDescent="0.25">
      <c r="A25" s="22" t="s">
        <v>83</v>
      </c>
      <c r="B25" s="22" t="s">
        <v>5</v>
      </c>
      <c r="C25" s="19">
        <f>SUM(C4:C24)</f>
        <v>38972</v>
      </c>
      <c r="D25" s="22">
        <v>32237</v>
      </c>
      <c r="E25" s="22">
        <v>19067.16</v>
      </c>
      <c r="F25" s="22">
        <v>57591</v>
      </c>
      <c r="G25" s="22">
        <v>32507.88</v>
      </c>
      <c r="I25"/>
      <c r="J25"/>
      <c r="K25"/>
      <c r="L25"/>
      <c r="M25"/>
      <c r="N25"/>
    </row>
    <row r="26" spans="1:14" ht="14.25" customHeight="1" x14ac:dyDescent="0.25">
      <c r="A26" s="21">
        <v>1</v>
      </c>
      <c r="B26" s="21" t="s">
        <v>57</v>
      </c>
      <c r="C26" s="21">
        <v>919</v>
      </c>
      <c r="D26" s="21">
        <v>0</v>
      </c>
      <c r="E26" s="21">
        <v>0</v>
      </c>
      <c r="F26" s="21">
        <v>0</v>
      </c>
      <c r="G26" s="21">
        <v>0</v>
      </c>
      <c r="I26"/>
      <c r="J26"/>
      <c r="K26"/>
      <c r="L26"/>
      <c r="M26"/>
      <c r="N26"/>
    </row>
    <row r="27" spans="1:14" ht="14.25" customHeight="1" x14ac:dyDescent="0.25">
      <c r="A27" s="21">
        <v>2</v>
      </c>
      <c r="B27" s="21" t="s">
        <v>61</v>
      </c>
      <c r="C27" s="21">
        <v>0</v>
      </c>
      <c r="D27" s="21">
        <v>0</v>
      </c>
      <c r="E27" s="21">
        <v>0</v>
      </c>
      <c r="F27" s="21">
        <v>0</v>
      </c>
      <c r="G27" s="21">
        <v>0</v>
      </c>
      <c r="I27"/>
      <c r="J27"/>
      <c r="K27"/>
      <c r="L27"/>
      <c r="M27"/>
      <c r="N27"/>
    </row>
    <row r="28" spans="1:14" ht="14.25" customHeight="1" x14ac:dyDescent="0.25">
      <c r="A28" s="21">
        <v>3</v>
      </c>
      <c r="B28" s="21" t="s">
        <v>54</v>
      </c>
      <c r="C28" s="21">
        <v>0</v>
      </c>
      <c r="D28" s="21">
        <v>0</v>
      </c>
      <c r="E28" s="21">
        <v>0</v>
      </c>
      <c r="F28" s="21">
        <v>4</v>
      </c>
      <c r="G28" s="21">
        <v>46</v>
      </c>
      <c r="I28"/>
      <c r="J28"/>
      <c r="K28"/>
      <c r="L28"/>
      <c r="M28"/>
      <c r="N28"/>
    </row>
    <row r="29" spans="1:14" ht="14.25" customHeight="1" x14ac:dyDescent="0.25">
      <c r="A29" s="21">
        <v>4</v>
      </c>
      <c r="B29" s="21" t="s">
        <v>53</v>
      </c>
      <c r="C29" s="21">
        <v>2872</v>
      </c>
      <c r="D29" s="21">
        <v>239</v>
      </c>
      <c r="E29" s="21">
        <v>117.09</v>
      </c>
      <c r="F29" s="21">
        <v>753</v>
      </c>
      <c r="G29" s="21">
        <v>365.31</v>
      </c>
      <c r="I29"/>
      <c r="J29"/>
      <c r="K29"/>
      <c r="L29"/>
      <c r="M29"/>
      <c r="N29"/>
    </row>
    <row r="30" spans="1:14" ht="14.25" customHeight="1" x14ac:dyDescent="0.25">
      <c r="A30" s="21">
        <v>5</v>
      </c>
      <c r="B30" s="21" t="s">
        <v>55</v>
      </c>
      <c r="C30" s="21">
        <v>1854</v>
      </c>
      <c r="D30" s="21">
        <v>1</v>
      </c>
      <c r="E30" s="21">
        <v>0.61</v>
      </c>
      <c r="F30" s="21">
        <v>3</v>
      </c>
      <c r="G30" s="21">
        <v>4.8</v>
      </c>
      <c r="I30"/>
      <c r="J30"/>
      <c r="K30"/>
      <c r="L30"/>
      <c r="M30"/>
      <c r="N30"/>
    </row>
    <row r="31" spans="1:14" ht="14.25" customHeight="1" x14ac:dyDescent="0.25">
      <c r="A31" s="21">
        <v>6</v>
      </c>
      <c r="B31" s="21" t="s">
        <v>62</v>
      </c>
      <c r="C31" s="21">
        <v>0</v>
      </c>
      <c r="D31" s="21">
        <v>0</v>
      </c>
      <c r="E31" s="21">
        <v>0</v>
      </c>
      <c r="F31" s="21">
        <v>0</v>
      </c>
      <c r="G31" s="21">
        <v>0</v>
      </c>
      <c r="I31"/>
      <c r="J31"/>
      <c r="K31"/>
      <c r="L31"/>
      <c r="M31"/>
      <c r="N31"/>
    </row>
    <row r="32" spans="1:14" ht="14.25" customHeight="1" x14ac:dyDescent="0.25">
      <c r="A32" s="21">
        <v>7</v>
      </c>
      <c r="B32" s="21" t="s">
        <v>56</v>
      </c>
      <c r="C32" s="21">
        <v>299</v>
      </c>
      <c r="D32" s="21">
        <v>0</v>
      </c>
      <c r="E32" s="21">
        <v>0</v>
      </c>
      <c r="F32" s="21">
        <v>0</v>
      </c>
      <c r="G32" s="21">
        <v>0</v>
      </c>
      <c r="I32"/>
      <c r="J32"/>
      <c r="K32"/>
      <c r="L32"/>
      <c r="M32"/>
      <c r="N32"/>
    </row>
    <row r="33" spans="1:7" ht="14.25" customHeight="1" x14ac:dyDescent="0.25">
      <c r="A33" s="21">
        <v>8</v>
      </c>
      <c r="B33" s="21" t="s">
        <v>59</v>
      </c>
      <c r="C33" s="21">
        <v>0</v>
      </c>
      <c r="D33" s="21">
        <v>0</v>
      </c>
      <c r="E33" s="21">
        <v>0</v>
      </c>
      <c r="F33" s="21">
        <v>0</v>
      </c>
      <c r="G33" s="21">
        <v>0</v>
      </c>
    </row>
    <row r="34" spans="1:7" ht="14.25" customHeight="1" x14ac:dyDescent="0.25">
      <c r="A34" s="21">
        <v>9</v>
      </c>
      <c r="B34" s="21" t="s">
        <v>60</v>
      </c>
      <c r="C34" s="21">
        <v>0</v>
      </c>
      <c r="D34" s="21">
        <v>0</v>
      </c>
      <c r="E34" s="21">
        <v>0</v>
      </c>
      <c r="F34" s="21">
        <v>0</v>
      </c>
      <c r="G34" s="21">
        <v>0</v>
      </c>
    </row>
    <row r="35" spans="1:7" ht="14.25" customHeight="1" x14ac:dyDescent="0.25">
      <c r="A35" s="21">
        <v>10</v>
      </c>
      <c r="B35" s="21" t="s">
        <v>58</v>
      </c>
      <c r="C35" s="21">
        <v>0</v>
      </c>
      <c r="D35" s="21">
        <v>0</v>
      </c>
      <c r="E35" s="21">
        <v>0</v>
      </c>
      <c r="F35" s="21">
        <v>0</v>
      </c>
      <c r="G35" s="21">
        <v>0</v>
      </c>
    </row>
    <row r="36" spans="1:7" ht="14.25" customHeight="1" x14ac:dyDescent="0.25">
      <c r="A36" s="22" t="s">
        <v>85</v>
      </c>
      <c r="B36" s="22" t="s">
        <v>5</v>
      </c>
      <c r="C36" s="16">
        <f>SUM(C26:C35)</f>
        <v>5944</v>
      </c>
      <c r="D36" s="22">
        <v>240</v>
      </c>
      <c r="E36" s="22">
        <v>117.7</v>
      </c>
      <c r="F36" s="22">
        <v>760</v>
      </c>
      <c r="G36" s="22">
        <v>416.11</v>
      </c>
    </row>
    <row r="37" spans="1:7" ht="14.25" customHeight="1" x14ac:dyDescent="0.25">
      <c r="A37" s="21">
        <v>1</v>
      </c>
      <c r="B37" s="21" t="s">
        <v>64</v>
      </c>
      <c r="C37" s="22">
        <v>8386</v>
      </c>
      <c r="D37" s="21">
        <v>4664</v>
      </c>
      <c r="E37" s="21">
        <v>3655.86</v>
      </c>
      <c r="F37" s="21">
        <v>19001</v>
      </c>
      <c r="G37" s="21">
        <v>9632.4500000000007</v>
      </c>
    </row>
    <row r="38" spans="1:7" ht="14.25" customHeight="1" x14ac:dyDescent="0.25">
      <c r="A38" s="22" t="s">
        <v>86</v>
      </c>
      <c r="B38" s="22" t="s">
        <v>5</v>
      </c>
      <c r="C38" s="21">
        <v>8386</v>
      </c>
      <c r="D38" s="22">
        <v>4664</v>
      </c>
      <c r="E38" s="22">
        <v>3655.86</v>
      </c>
      <c r="F38" s="22">
        <v>19001</v>
      </c>
      <c r="G38" s="22">
        <v>9632.4500000000007</v>
      </c>
    </row>
    <row r="39" spans="1:7" ht="14.25" customHeight="1" x14ac:dyDescent="0.25">
      <c r="A39" s="21">
        <v>1</v>
      </c>
      <c r="B39" s="21" t="s">
        <v>67</v>
      </c>
      <c r="C39" s="32">
        <v>48</v>
      </c>
      <c r="D39" s="21">
        <v>0</v>
      </c>
      <c r="E39" s="21">
        <v>0</v>
      </c>
      <c r="F39" s="21">
        <v>0</v>
      </c>
      <c r="G39" s="21">
        <v>0</v>
      </c>
    </row>
    <row r="40" spans="1:7" ht="14.25" customHeight="1" x14ac:dyDescent="0.25">
      <c r="A40" s="21">
        <v>2</v>
      </c>
      <c r="B40" s="21" t="s">
        <v>66</v>
      </c>
      <c r="C40" s="21">
        <v>1701</v>
      </c>
      <c r="D40" s="21">
        <v>4358</v>
      </c>
      <c r="E40" s="21">
        <v>355.56</v>
      </c>
      <c r="F40" s="21">
        <v>7491</v>
      </c>
      <c r="G40" s="21">
        <v>99996.76</v>
      </c>
    </row>
    <row r="41" spans="1:7" ht="14.25" customHeight="1" x14ac:dyDescent="0.25">
      <c r="A41" s="21">
        <v>3</v>
      </c>
      <c r="B41" s="21" t="s">
        <v>68</v>
      </c>
      <c r="C41" s="21">
        <v>0</v>
      </c>
      <c r="D41" s="21">
        <v>0</v>
      </c>
      <c r="E41" s="21">
        <v>0</v>
      </c>
      <c r="F41" s="21">
        <v>0</v>
      </c>
      <c r="G41" s="21">
        <v>0</v>
      </c>
    </row>
    <row r="42" spans="1:7" ht="14.25" customHeight="1" x14ac:dyDescent="0.25">
      <c r="A42" s="21">
        <v>4</v>
      </c>
      <c r="B42" s="21" t="s">
        <v>69</v>
      </c>
      <c r="C42" s="21">
        <v>48</v>
      </c>
      <c r="D42" s="21">
        <v>0</v>
      </c>
      <c r="E42" s="21">
        <v>0</v>
      </c>
      <c r="F42" s="21">
        <v>0</v>
      </c>
      <c r="G42" s="21">
        <v>0</v>
      </c>
    </row>
    <row r="43" spans="1:7" ht="14.25" customHeight="1" x14ac:dyDescent="0.25">
      <c r="A43" s="22" t="s">
        <v>222</v>
      </c>
      <c r="B43" s="80" t="s">
        <v>5</v>
      </c>
      <c r="C43" s="79">
        <f>SUM(C39:C42)</f>
        <v>1797</v>
      </c>
      <c r="D43" s="16">
        <f>SUM(D39:D42)</f>
        <v>4358</v>
      </c>
      <c r="E43" s="16">
        <f>SUM(E39:E42)</f>
        <v>355.56</v>
      </c>
      <c r="F43" s="16">
        <f>SUM(F39:F42)</f>
        <v>7491</v>
      </c>
      <c r="G43" s="27">
        <f>SUM(G39:G42)</f>
        <v>99996.76</v>
      </c>
    </row>
    <row r="44" spans="1:7" ht="14.25" customHeight="1" x14ac:dyDescent="0.25">
      <c r="A44" s="86" t="s">
        <v>88</v>
      </c>
      <c r="B44" s="9" t="s">
        <v>5</v>
      </c>
      <c r="C44" s="85">
        <f>C25+C36+C38+C43</f>
        <v>55099</v>
      </c>
      <c r="D44" s="85">
        <f>D25+D36+D38+D43</f>
        <v>41499</v>
      </c>
      <c r="E44" s="85">
        <f>E25+E36+E38+E43</f>
        <v>23196.280000000002</v>
      </c>
      <c r="F44" s="85">
        <f>F25+F36+F38+F43</f>
        <v>84843</v>
      </c>
      <c r="G44" s="85">
        <f>G25+G36+G38+G43</f>
        <v>142553.20000000001</v>
      </c>
    </row>
    <row r="45" spans="1:7" customFormat="1" ht="14.25" customHeight="1" x14ac:dyDescent="0.25"/>
    <row r="46" spans="1:7" customFormat="1" ht="14.25" customHeight="1" x14ac:dyDescent="0.25"/>
  </sheetData>
  <mergeCells count="2">
    <mergeCell ref="A1:G1"/>
    <mergeCell ref="A2:G2"/>
  </mergeCell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8"/>
  <sheetViews>
    <sheetView workbookViewId="0">
      <selection activeCell="I15" sqref="I15"/>
    </sheetView>
  </sheetViews>
  <sheetFormatPr defaultRowHeight="15" x14ac:dyDescent="0.25"/>
  <cols>
    <col min="2" max="2" width="22.28515625" bestFit="1" customWidth="1"/>
    <col min="7" max="10" width="14.28515625" customWidth="1"/>
  </cols>
  <sheetData>
    <row r="2" spans="1:11" ht="15.75" x14ac:dyDescent="0.25">
      <c r="A2" s="352" t="s">
        <v>21</v>
      </c>
      <c r="B2" s="352"/>
      <c r="C2" s="352"/>
      <c r="D2" s="352"/>
      <c r="E2" s="352"/>
      <c r="F2" s="352"/>
      <c r="G2" s="352"/>
      <c r="H2" s="352"/>
      <c r="I2" s="352"/>
      <c r="J2" s="352"/>
      <c r="K2" s="352"/>
    </row>
    <row r="3" spans="1:11" ht="15.75" x14ac:dyDescent="0.25">
      <c r="A3" s="353"/>
      <c r="B3" s="353"/>
      <c r="C3" s="353"/>
      <c r="D3" s="353"/>
      <c r="E3" s="353"/>
      <c r="F3" s="353"/>
      <c r="G3" s="353"/>
      <c r="H3" s="353"/>
      <c r="I3" s="353"/>
      <c r="J3" s="353"/>
      <c r="K3" s="353"/>
    </row>
    <row r="4" spans="1:11" ht="47.25" x14ac:dyDescent="0.25">
      <c r="A4" s="1" t="s">
        <v>0</v>
      </c>
      <c r="B4" s="2" t="s">
        <v>1</v>
      </c>
      <c r="C4" s="2" t="s">
        <v>2</v>
      </c>
      <c r="D4" s="1" t="s">
        <v>3</v>
      </c>
      <c r="E4" s="2" t="s">
        <v>4</v>
      </c>
      <c r="F4" s="2" t="s">
        <v>5</v>
      </c>
      <c r="G4" s="1" t="s">
        <v>6</v>
      </c>
      <c r="H4" s="1" t="s">
        <v>7</v>
      </c>
      <c r="I4" s="1" t="s">
        <v>8</v>
      </c>
      <c r="J4" s="1" t="s">
        <v>9</v>
      </c>
      <c r="K4" s="1" t="s">
        <v>5</v>
      </c>
    </row>
    <row r="5" spans="1:11" ht="15.75" x14ac:dyDescent="0.25">
      <c r="A5" s="3">
        <v>1</v>
      </c>
      <c r="B5" s="4" t="s">
        <v>10</v>
      </c>
      <c r="C5" s="5">
        <v>59</v>
      </c>
      <c r="D5" s="5">
        <v>28</v>
      </c>
      <c r="E5" s="5">
        <v>99</v>
      </c>
      <c r="F5" s="5">
        <f>C5+D5+E5</f>
        <v>186</v>
      </c>
      <c r="G5" s="5">
        <v>91</v>
      </c>
      <c r="H5" s="5">
        <v>32</v>
      </c>
      <c r="I5" s="5">
        <v>39</v>
      </c>
      <c r="J5" s="5">
        <v>24</v>
      </c>
      <c r="K5" s="5">
        <f>G5+H5+I5+J5</f>
        <v>186</v>
      </c>
    </row>
    <row r="6" spans="1:11" ht="15.75" x14ac:dyDescent="0.25">
      <c r="A6" s="3">
        <v>2</v>
      </c>
      <c r="B6" s="4" t="s">
        <v>11</v>
      </c>
      <c r="C6" s="5">
        <v>18</v>
      </c>
      <c r="D6" s="5">
        <v>9</v>
      </c>
      <c r="E6" s="5">
        <v>1</v>
      </c>
      <c r="F6" s="5">
        <f t="shared" ref="F6:F15" si="0">C6+D6+E6</f>
        <v>28</v>
      </c>
      <c r="G6" s="5">
        <v>11</v>
      </c>
      <c r="H6" s="5">
        <v>3</v>
      </c>
      <c r="I6" s="5">
        <v>13</v>
      </c>
      <c r="J6" s="5">
        <v>1</v>
      </c>
      <c r="K6" s="5">
        <f t="shared" ref="K6:K15" si="1">G6+H6+I6+J6</f>
        <v>28</v>
      </c>
    </row>
    <row r="7" spans="1:11" ht="15.75" x14ac:dyDescent="0.25">
      <c r="A7" s="3">
        <v>3</v>
      </c>
      <c r="B7" s="4" t="s">
        <v>12</v>
      </c>
      <c r="C7" s="5">
        <v>5</v>
      </c>
      <c r="D7" s="5">
        <v>1</v>
      </c>
      <c r="E7" s="5">
        <v>0</v>
      </c>
      <c r="F7" s="5">
        <f t="shared" si="0"/>
        <v>6</v>
      </c>
      <c r="G7" s="5">
        <v>2</v>
      </c>
      <c r="H7" s="5">
        <v>1</v>
      </c>
      <c r="I7" s="5">
        <v>2</v>
      </c>
      <c r="J7" s="5">
        <v>1</v>
      </c>
      <c r="K7" s="5">
        <f t="shared" si="1"/>
        <v>6</v>
      </c>
    </row>
    <row r="8" spans="1:11" ht="15.75" x14ac:dyDescent="0.25">
      <c r="A8" s="6">
        <v>4</v>
      </c>
      <c r="B8" s="4" t="s">
        <v>13</v>
      </c>
      <c r="C8" s="5">
        <v>21</v>
      </c>
      <c r="D8" s="5">
        <v>2</v>
      </c>
      <c r="E8" s="5">
        <v>0</v>
      </c>
      <c r="F8" s="5">
        <f t="shared" si="0"/>
        <v>23</v>
      </c>
      <c r="G8" s="5">
        <v>9</v>
      </c>
      <c r="H8" s="5">
        <v>4</v>
      </c>
      <c r="I8" s="5">
        <v>9</v>
      </c>
      <c r="J8" s="5">
        <v>1</v>
      </c>
      <c r="K8" s="5">
        <f t="shared" si="1"/>
        <v>23</v>
      </c>
    </row>
    <row r="9" spans="1:11" ht="15.75" x14ac:dyDescent="0.25">
      <c r="A9" s="3">
        <v>5</v>
      </c>
      <c r="B9" s="4" t="s">
        <v>14</v>
      </c>
      <c r="C9" s="5">
        <v>24</v>
      </c>
      <c r="D9" s="5">
        <v>16</v>
      </c>
      <c r="E9" s="5">
        <v>3</v>
      </c>
      <c r="F9" s="5">
        <f>C9+D9+E9</f>
        <v>43</v>
      </c>
      <c r="G9" s="5">
        <v>18</v>
      </c>
      <c r="H9" s="5">
        <v>7</v>
      </c>
      <c r="I9" s="5">
        <v>10</v>
      </c>
      <c r="J9" s="5">
        <v>8</v>
      </c>
      <c r="K9" s="5">
        <f t="shared" si="1"/>
        <v>43</v>
      </c>
    </row>
    <row r="10" spans="1:11" ht="15.75" x14ac:dyDescent="0.25">
      <c r="A10" s="3">
        <v>6</v>
      </c>
      <c r="B10" s="4" t="s">
        <v>15</v>
      </c>
      <c r="C10" s="5">
        <v>9</v>
      </c>
      <c r="D10" s="5">
        <v>2</v>
      </c>
      <c r="E10" s="5">
        <v>0</v>
      </c>
      <c r="F10" s="5">
        <f t="shared" si="0"/>
        <v>11</v>
      </c>
      <c r="G10" s="5">
        <v>8</v>
      </c>
      <c r="H10" s="5">
        <v>0</v>
      </c>
      <c r="I10" s="5">
        <v>1</v>
      </c>
      <c r="J10" s="5">
        <v>2</v>
      </c>
      <c r="K10" s="5">
        <f t="shared" si="1"/>
        <v>11</v>
      </c>
    </row>
    <row r="11" spans="1:11" ht="15.75" x14ac:dyDescent="0.25">
      <c r="A11" s="3">
        <v>7</v>
      </c>
      <c r="B11" s="4" t="s">
        <v>16</v>
      </c>
      <c r="C11" s="5">
        <v>11</v>
      </c>
      <c r="D11" s="5">
        <v>2</v>
      </c>
      <c r="E11" s="5">
        <v>0</v>
      </c>
      <c r="F11" s="5">
        <f t="shared" si="0"/>
        <v>13</v>
      </c>
      <c r="G11" s="5">
        <v>8</v>
      </c>
      <c r="H11" s="5">
        <v>2</v>
      </c>
      <c r="I11" s="5">
        <v>1</v>
      </c>
      <c r="J11" s="5">
        <v>2</v>
      </c>
      <c r="K11" s="5">
        <f t="shared" si="1"/>
        <v>13</v>
      </c>
    </row>
    <row r="12" spans="1:11" ht="15.75" x14ac:dyDescent="0.25">
      <c r="A12" s="3">
        <v>8</v>
      </c>
      <c r="B12" s="4" t="s">
        <v>17</v>
      </c>
      <c r="C12" s="5">
        <v>26</v>
      </c>
      <c r="D12" s="5">
        <v>13</v>
      </c>
      <c r="E12" s="5">
        <v>1</v>
      </c>
      <c r="F12" s="5">
        <f t="shared" si="0"/>
        <v>40</v>
      </c>
      <c r="G12" s="5">
        <v>22</v>
      </c>
      <c r="H12" s="5">
        <v>3</v>
      </c>
      <c r="I12" s="5">
        <v>5</v>
      </c>
      <c r="J12" s="5">
        <v>10</v>
      </c>
      <c r="K12" s="5">
        <f t="shared" si="1"/>
        <v>40</v>
      </c>
    </row>
    <row r="13" spans="1:11" ht="15.75" x14ac:dyDescent="0.25">
      <c r="A13" s="3">
        <v>9</v>
      </c>
      <c r="B13" s="4" t="s">
        <v>18</v>
      </c>
      <c r="C13" s="5">
        <v>10</v>
      </c>
      <c r="D13" s="5">
        <v>0</v>
      </c>
      <c r="E13" s="5">
        <v>0</v>
      </c>
      <c r="F13" s="5">
        <f t="shared" si="0"/>
        <v>10</v>
      </c>
      <c r="G13" s="5">
        <v>6</v>
      </c>
      <c r="H13" s="5">
        <v>1</v>
      </c>
      <c r="I13" s="5">
        <v>2</v>
      </c>
      <c r="J13" s="5">
        <v>1</v>
      </c>
      <c r="K13" s="5">
        <f t="shared" si="1"/>
        <v>10</v>
      </c>
    </row>
    <row r="14" spans="1:11" ht="15.75" x14ac:dyDescent="0.25">
      <c r="A14" s="3">
        <v>10</v>
      </c>
      <c r="B14" s="4" t="s">
        <v>19</v>
      </c>
      <c r="C14" s="5">
        <v>7</v>
      </c>
      <c r="D14" s="5">
        <v>0</v>
      </c>
      <c r="E14" s="5">
        <v>0</v>
      </c>
      <c r="F14" s="5">
        <f t="shared" si="0"/>
        <v>7</v>
      </c>
      <c r="G14" s="5">
        <v>4</v>
      </c>
      <c r="H14" s="5">
        <v>0</v>
      </c>
      <c r="I14" s="5">
        <v>1</v>
      </c>
      <c r="J14" s="5">
        <v>2</v>
      </c>
      <c r="K14" s="5">
        <f t="shared" si="1"/>
        <v>7</v>
      </c>
    </row>
    <row r="15" spans="1:11" ht="15.75" x14ac:dyDescent="0.25">
      <c r="A15" s="3">
        <v>11</v>
      </c>
      <c r="B15" s="4" t="s">
        <v>20</v>
      </c>
      <c r="C15" s="5">
        <v>31</v>
      </c>
      <c r="D15" s="5">
        <v>12</v>
      </c>
      <c r="E15" s="5">
        <v>0</v>
      </c>
      <c r="F15" s="5">
        <f t="shared" si="0"/>
        <v>43</v>
      </c>
      <c r="G15" s="5">
        <v>24</v>
      </c>
      <c r="H15" s="5">
        <v>5</v>
      </c>
      <c r="I15" s="5">
        <v>10</v>
      </c>
      <c r="J15" s="5">
        <v>4</v>
      </c>
      <c r="K15" s="5">
        <f t="shared" si="1"/>
        <v>43</v>
      </c>
    </row>
    <row r="16" spans="1:11" ht="15.75" x14ac:dyDescent="0.25">
      <c r="A16" s="2"/>
      <c r="B16" s="7" t="s">
        <v>5</v>
      </c>
      <c r="C16" s="8">
        <f t="shared" ref="C16:I16" si="2">SUM(C5:C15)</f>
        <v>221</v>
      </c>
      <c r="D16" s="8">
        <f t="shared" si="2"/>
        <v>85</v>
      </c>
      <c r="E16" s="8">
        <f t="shared" si="2"/>
        <v>104</v>
      </c>
      <c r="F16" s="8">
        <f t="shared" si="2"/>
        <v>410</v>
      </c>
      <c r="G16" s="8">
        <f t="shared" si="2"/>
        <v>203</v>
      </c>
      <c r="H16" s="8">
        <f t="shared" si="2"/>
        <v>58</v>
      </c>
      <c r="I16" s="8">
        <f t="shared" si="2"/>
        <v>93</v>
      </c>
      <c r="J16" s="8">
        <v>57</v>
      </c>
      <c r="K16" s="8">
        <f>SUM(K5:K15)</f>
        <v>410</v>
      </c>
    </row>
    <row r="18" spans="1:11" x14ac:dyDescent="0.25">
      <c r="A18" s="354">
        <v>6</v>
      </c>
      <c r="B18" s="354"/>
      <c r="C18" s="354"/>
      <c r="D18" s="354"/>
      <c r="E18" s="354"/>
      <c r="F18" s="354"/>
      <c r="G18" s="354"/>
      <c r="H18" s="354"/>
      <c r="I18" s="354"/>
      <c r="J18" s="354"/>
      <c r="K18" s="354"/>
    </row>
  </sheetData>
  <mergeCells count="3">
    <mergeCell ref="A2:K2"/>
    <mergeCell ref="A3:K3"/>
    <mergeCell ref="A18:K18"/>
  </mergeCells>
  <pageMargins left="0.7" right="0.7" top="0.75" bottom="0.75" header="0.3" footer="0.3"/>
  <pageSetup scale="90" orientation="landscape" horizontalDpi="0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4"/>
  <sheetViews>
    <sheetView topLeftCell="A22" workbookViewId="0">
      <selection activeCell="I3" sqref="I3"/>
    </sheetView>
  </sheetViews>
  <sheetFormatPr defaultColWidth="10.28515625" defaultRowHeight="15" x14ac:dyDescent="0.25"/>
  <cols>
    <col min="1" max="16384" width="10.28515625" style="16"/>
  </cols>
  <sheetData>
    <row r="1" spans="1:10" ht="15.75" customHeight="1" x14ac:dyDescent="0.25">
      <c r="A1" s="355" t="s">
        <v>223</v>
      </c>
      <c r="B1" s="356"/>
      <c r="C1" s="356"/>
      <c r="D1" s="356"/>
      <c r="E1" s="356"/>
      <c r="F1" s="356"/>
      <c r="G1" s="356"/>
      <c r="H1" s="356"/>
      <c r="I1" s="356"/>
      <c r="J1" s="356"/>
    </row>
    <row r="2" spans="1:10" x14ac:dyDescent="0.25">
      <c r="A2" s="357" t="s">
        <v>217</v>
      </c>
      <c r="B2" s="356"/>
      <c r="C2" s="356"/>
      <c r="D2" s="356"/>
      <c r="E2" s="356"/>
      <c r="F2" s="356"/>
      <c r="G2" s="356"/>
      <c r="H2" s="356"/>
      <c r="I2" s="356"/>
      <c r="J2" s="356"/>
    </row>
    <row r="3" spans="1:10" ht="120" x14ac:dyDescent="0.25">
      <c r="A3" s="17" t="s">
        <v>74</v>
      </c>
      <c r="B3" s="17" t="s">
        <v>24</v>
      </c>
      <c r="C3" s="17" t="s">
        <v>224</v>
      </c>
      <c r="D3" s="17" t="s">
        <v>225</v>
      </c>
      <c r="E3" s="17" t="s">
        <v>226</v>
      </c>
      <c r="F3" s="17" t="s">
        <v>227</v>
      </c>
      <c r="G3" s="17" t="s">
        <v>228</v>
      </c>
      <c r="H3" s="17" t="s">
        <v>229</v>
      </c>
      <c r="I3" s="17" t="s">
        <v>230</v>
      </c>
      <c r="J3" s="17" t="s">
        <v>231</v>
      </c>
    </row>
    <row r="4" spans="1:10" x14ac:dyDescent="0.25">
      <c r="A4" s="21">
        <v>1</v>
      </c>
      <c r="B4" s="21" t="s">
        <v>31</v>
      </c>
      <c r="C4" s="21">
        <v>0</v>
      </c>
      <c r="D4" s="21">
        <v>0</v>
      </c>
      <c r="E4" s="21">
        <v>0</v>
      </c>
      <c r="F4" s="21">
        <v>0</v>
      </c>
      <c r="G4" s="21">
        <v>0</v>
      </c>
      <c r="H4" s="21">
        <v>0</v>
      </c>
      <c r="I4" s="21">
        <v>0</v>
      </c>
      <c r="J4" s="21">
        <v>0</v>
      </c>
    </row>
    <row r="5" spans="1:10" x14ac:dyDescent="0.25">
      <c r="A5" s="21">
        <v>2</v>
      </c>
      <c r="B5" s="21" t="s">
        <v>32</v>
      </c>
      <c r="C5" s="21">
        <v>0</v>
      </c>
      <c r="D5" s="21">
        <v>0</v>
      </c>
      <c r="E5" s="21">
        <v>0</v>
      </c>
      <c r="F5" s="21">
        <v>0</v>
      </c>
      <c r="G5" s="21">
        <v>0</v>
      </c>
      <c r="H5" s="21">
        <v>0</v>
      </c>
      <c r="I5" s="21">
        <v>0</v>
      </c>
      <c r="J5" s="21">
        <v>0</v>
      </c>
    </row>
    <row r="6" spans="1:10" x14ac:dyDescent="0.25">
      <c r="A6" s="21">
        <v>3</v>
      </c>
      <c r="B6" s="21" t="s">
        <v>33</v>
      </c>
      <c r="C6" s="21">
        <v>0</v>
      </c>
      <c r="D6" s="21">
        <v>0</v>
      </c>
      <c r="E6" s="21">
        <v>0</v>
      </c>
      <c r="F6" s="21">
        <v>0</v>
      </c>
      <c r="G6" s="21">
        <v>0</v>
      </c>
      <c r="H6" s="21">
        <v>0</v>
      </c>
      <c r="I6" s="21">
        <v>0</v>
      </c>
      <c r="J6" s="21">
        <v>0</v>
      </c>
    </row>
    <row r="7" spans="1:10" x14ac:dyDescent="0.25">
      <c r="A7" s="21">
        <v>4</v>
      </c>
      <c r="B7" s="21" t="s">
        <v>34</v>
      </c>
      <c r="C7" s="21">
        <v>0</v>
      </c>
      <c r="D7" s="21">
        <v>0</v>
      </c>
      <c r="E7" s="21">
        <v>0</v>
      </c>
      <c r="F7" s="21">
        <v>0</v>
      </c>
      <c r="G7" s="21">
        <v>0</v>
      </c>
      <c r="H7" s="21">
        <v>0</v>
      </c>
      <c r="I7" s="21">
        <v>0</v>
      </c>
      <c r="J7" s="21">
        <v>0</v>
      </c>
    </row>
    <row r="8" spans="1:10" x14ac:dyDescent="0.25">
      <c r="A8" s="21">
        <v>5</v>
      </c>
      <c r="B8" s="21" t="s">
        <v>35</v>
      </c>
      <c r="C8" s="21">
        <v>0</v>
      </c>
      <c r="D8" s="21">
        <v>0</v>
      </c>
      <c r="E8" s="21">
        <v>0</v>
      </c>
      <c r="F8" s="21">
        <v>0</v>
      </c>
      <c r="G8" s="21">
        <v>0</v>
      </c>
      <c r="H8" s="21">
        <v>0</v>
      </c>
      <c r="I8" s="21">
        <v>0</v>
      </c>
      <c r="J8" s="21">
        <v>0</v>
      </c>
    </row>
    <row r="9" spans="1:10" x14ac:dyDescent="0.25">
      <c r="A9" s="21">
        <v>6</v>
      </c>
      <c r="B9" s="21" t="s">
        <v>36</v>
      </c>
      <c r="C9" s="21">
        <v>57</v>
      </c>
      <c r="D9" s="21">
        <v>50.54</v>
      </c>
      <c r="E9" s="21">
        <v>0</v>
      </c>
      <c r="F9" s="21">
        <v>0</v>
      </c>
      <c r="G9" s="21">
        <v>1</v>
      </c>
      <c r="H9" s="21">
        <v>0.46</v>
      </c>
      <c r="I9" s="21">
        <v>56</v>
      </c>
      <c r="J9" s="21">
        <v>50.08</v>
      </c>
    </row>
    <row r="10" spans="1:10" x14ac:dyDescent="0.25">
      <c r="A10" s="21">
        <v>7</v>
      </c>
      <c r="B10" s="21" t="s">
        <v>51</v>
      </c>
      <c r="C10" s="21">
        <v>0</v>
      </c>
      <c r="D10" s="21">
        <v>0</v>
      </c>
      <c r="E10" s="21">
        <v>0</v>
      </c>
      <c r="F10" s="21">
        <v>0</v>
      </c>
      <c r="G10" s="21">
        <v>0</v>
      </c>
      <c r="H10" s="21">
        <v>0</v>
      </c>
      <c r="I10" s="21">
        <v>0</v>
      </c>
      <c r="J10" s="21">
        <v>0</v>
      </c>
    </row>
    <row r="11" spans="1:10" x14ac:dyDescent="0.25">
      <c r="A11" s="21">
        <v>8</v>
      </c>
      <c r="B11" s="21" t="s">
        <v>37</v>
      </c>
      <c r="C11" s="21">
        <v>125</v>
      </c>
      <c r="D11" s="21">
        <v>39.54</v>
      </c>
      <c r="E11" s="21">
        <v>0</v>
      </c>
      <c r="F11" s="21">
        <v>0</v>
      </c>
      <c r="G11" s="21">
        <v>97</v>
      </c>
      <c r="H11" s="21">
        <v>27.12</v>
      </c>
      <c r="I11" s="21">
        <v>28</v>
      </c>
      <c r="J11" s="21">
        <v>12.42</v>
      </c>
    </row>
    <row r="12" spans="1:10" x14ac:dyDescent="0.25">
      <c r="A12" s="21">
        <v>9</v>
      </c>
      <c r="B12" s="21" t="s">
        <v>39</v>
      </c>
      <c r="C12" s="21">
        <v>0</v>
      </c>
      <c r="D12" s="21">
        <v>0</v>
      </c>
      <c r="E12" s="21">
        <v>0</v>
      </c>
      <c r="F12" s="21">
        <v>0</v>
      </c>
      <c r="G12" s="21">
        <v>0</v>
      </c>
      <c r="H12" s="21">
        <v>0</v>
      </c>
      <c r="I12" s="21">
        <v>0</v>
      </c>
      <c r="J12" s="21">
        <v>0</v>
      </c>
    </row>
    <row r="13" spans="1:10" x14ac:dyDescent="0.25">
      <c r="A13" s="21">
        <v>10</v>
      </c>
      <c r="B13" s="21" t="s">
        <v>40</v>
      </c>
      <c r="C13" s="21">
        <v>3</v>
      </c>
      <c r="D13" s="21">
        <v>1.74</v>
      </c>
      <c r="E13" s="21">
        <v>0</v>
      </c>
      <c r="F13" s="21">
        <v>0</v>
      </c>
      <c r="G13" s="21">
        <v>0</v>
      </c>
      <c r="H13" s="21">
        <v>0</v>
      </c>
      <c r="I13" s="21">
        <v>3</v>
      </c>
      <c r="J13" s="21">
        <v>1.74</v>
      </c>
    </row>
    <row r="14" spans="1:10" x14ac:dyDescent="0.25">
      <c r="A14" s="21">
        <v>11</v>
      </c>
      <c r="B14" s="21" t="s">
        <v>41</v>
      </c>
      <c r="C14" s="21">
        <v>57</v>
      </c>
      <c r="D14" s="21">
        <v>43.67</v>
      </c>
      <c r="E14" s="21">
        <v>0</v>
      </c>
      <c r="F14" s="21">
        <v>0</v>
      </c>
      <c r="G14" s="21">
        <v>0</v>
      </c>
      <c r="H14" s="21">
        <v>0</v>
      </c>
      <c r="I14" s="21">
        <v>57</v>
      </c>
      <c r="J14" s="21">
        <v>43.67</v>
      </c>
    </row>
    <row r="15" spans="1:10" x14ac:dyDescent="0.25">
      <c r="A15" s="21">
        <v>12</v>
      </c>
      <c r="B15" s="21" t="s">
        <v>42</v>
      </c>
      <c r="C15" s="21">
        <v>0</v>
      </c>
      <c r="D15" s="21">
        <v>0</v>
      </c>
      <c r="E15" s="21">
        <v>0</v>
      </c>
      <c r="F15" s="21">
        <v>0</v>
      </c>
      <c r="G15" s="21">
        <v>0</v>
      </c>
      <c r="H15" s="21">
        <v>0</v>
      </c>
      <c r="I15" s="21">
        <v>0</v>
      </c>
      <c r="J15" s="21">
        <v>0</v>
      </c>
    </row>
    <row r="16" spans="1:10" x14ac:dyDescent="0.25">
      <c r="A16" s="21">
        <v>13</v>
      </c>
      <c r="B16" s="21" t="s">
        <v>43</v>
      </c>
      <c r="C16" s="21">
        <v>29</v>
      </c>
      <c r="D16" s="21">
        <v>39.450000000000003</v>
      </c>
      <c r="E16" s="21">
        <v>0</v>
      </c>
      <c r="F16" s="21">
        <v>0</v>
      </c>
      <c r="G16" s="21">
        <v>0</v>
      </c>
      <c r="H16" s="21">
        <v>0</v>
      </c>
      <c r="I16" s="21">
        <v>29</v>
      </c>
      <c r="J16" s="21">
        <v>39.450000000000003</v>
      </c>
    </row>
    <row r="17" spans="1:10" x14ac:dyDescent="0.25">
      <c r="A17" s="21">
        <v>14</v>
      </c>
      <c r="B17" s="21" t="s">
        <v>44</v>
      </c>
      <c r="C17" s="21">
        <v>0</v>
      </c>
      <c r="D17" s="21">
        <v>0</v>
      </c>
      <c r="E17" s="21">
        <v>0</v>
      </c>
      <c r="F17" s="21">
        <v>0</v>
      </c>
      <c r="G17" s="21">
        <v>0</v>
      </c>
      <c r="H17" s="21">
        <v>0</v>
      </c>
      <c r="I17" s="21">
        <v>0</v>
      </c>
      <c r="J17" s="21">
        <v>0</v>
      </c>
    </row>
    <row r="18" spans="1:10" x14ac:dyDescent="0.25">
      <c r="A18" s="21">
        <v>15</v>
      </c>
      <c r="B18" s="21" t="s">
        <v>45</v>
      </c>
      <c r="C18" s="21">
        <v>5604</v>
      </c>
      <c r="D18" s="21">
        <v>2553.31</v>
      </c>
      <c r="E18" s="21">
        <v>198</v>
      </c>
      <c r="F18" s="21">
        <v>154.26</v>
      </c>
      <c r="G18" s="21">
        <v>47</v>
      </c>
      <c r="H18" s="21">
        <v>32.090000000000003</v>
      </c>
      <c r="I18" s="21">
        <v>5755</v>
      </c>
      <c r="J18" s="21">
        <v>2661.94</v>
      </c>
    </row>
    <row r="19" spans="1:10" x14ac:dyDescent="0.25">
      <c r="A19" s="21">
        <v>16</v>
      </c>
      <c r="B19" s="21" t="s">
        <v>46</v>
      </c>
      <c r="C19" s="21">
        <v>14</v>
      </c>
      <c r="D19" s="21">
        <v>35.159999999999997</v>
      </c>
      <c r="E19" s="21">
        <v>0</v>
      </c>
      <c r="F19" s="21">
        <v>0</v>
      </c>
      <c r="G19" s="21">
        <v>0</v>
      </c>
      <c r="H19" s="21">
        <v>0</v>
      </c>
      <c r="I19" s="21">
        <v>14</v>
      </c>
      <c r="J19" s="21">
        <v>35.159999999999997</v>
      </c>
    </row>
    <row r="20" spans="1:10" x14ac:dyDescent="0.25">
      <c r="A20" s="21">
        <v>17</v>
      </c>
      <c r="B20" s="21" t="s">
        <v>47</v>
      </c>
      <c r="C20" s="21">
        <v>229</v>
      </c>
      <c r="D20" s="21">
        <v>61.12</v>
      </c>
      <c r="E20" s="21">
        <v>0</v>
      </c>
      <c r="F20" s="21">
        <v>0</v>
      </c>
      <c r="G20" s="21">
        <v>10</v>
      </c>
      <c r="H20" s="21">
        <v>0.05</v>
      </c>
      <c r="I20" s="21">
        <v>219</v>
      </c>
      <c r="J20" s="21">
        <v>61.07</v>
      </c>
    </row>
    <row r="21" spans="1:10" x14ac:dyDescent="0.25">
      <c r="A21" s="21">
        <v>18</v>
      </c>
      <c r="B21" s="21" t="s">
        <v>48</v>
      </c>
      <c r="C21" s="21">
        <v>59</v>
      </c>
      <c r="D21" s="21">
        <v>120.3</v>
      </c>
      <c r="E21" s="21">
        <v>0</v>
      </c>
      <c r="F21" s="21">
        <v>0</v>
      </c>
      <c r="G21" s="21">
        <v>0</v>
      </c>
      <c r="H21" s="21">
        <v>0</v>
      </c>
      <c r="I21" s="21">
        <v>59</v>
      </c>
      <c r="J21" s="21">
        <v>120.3</v>
      </c>
    </row>
    <row r="22" spans="1:10" x14ac:dyDescent="0.25">
      <c r="A22" s="21">
        <v>19</v>
      </c>
      <c r="B22" s="21" t="s">
        <v>49</v>
      </c>
      <c r="C22" s="21">
        <v>0</v>
      </c>
      <c r="D22" s="21">
        <v>0</v>
      </c>
      <c r="E22" s="21">
        <v>0</v>
      </c>
      <c r="F22" s="21">
        <v>0</v>
      </c>
      <c r="G22" s="21">
        <v>0</v>
      </c>
      <c r="H22" s="21">
        <v>0</v>
      </c>
      <c r="I22" s="21">
        <v>0</v>
      </c>
      <c r="J22" s="21">
        <v>0</v>
      </c>
    </row>
    <row r="23" spans="1:10" x14ac:dyDescent="0.25">
      <c r="A23" s="21">
        <v>20</v>
      </c>
      <c r="B23" s="21" t="s">
        <v>50</v>
      </c>
      <c r="C23" s="21">
        <v>0</v>
      </c>
      <c r="D23" s="21">
        <v>0</v>
      </c>
      <c r="E23" s="21">
        <v>0</v>
      </c>
      <c r="F23" s="21">
        <v>0</v>
      </c>
      <c r="G23" s="21">
        <v>0</v>
      </c>
      <c r="H23" s="21">
        <v>0</v>
      </c>
      <c r="I23" s="21">
        <v>0</v>
      </c>
      <c r="J23" s="21">
        <v>0</v>
      </c>
    </row>
    <row r="24" spans="1:10" x14ac:dyDescent="0.25">
      <c r="A24" s="22" t="s">
        <v>83</v>
      </c>
      <c r="B24" s="22" t="s">
        <v>5</v>
      </c>
      <c r="C24" s="22">
        <v>6177</v>
      </c>
      <c r="D24" s="22">
        <v>2944.83</v>
      </c>
      <c r="E24" s="22">
        <v>198</v>
      </c>
      <c r="F24" s="22">
        <v>154.26</v>
      </c>
      <c r="G24" s="22">
        <v>155</v>
      </c>
      <c r="H24" s="22">
        <v>59.72</v>
      </c>
      <c r="I24" s="22">
        <v>6220</v>
      </c>
      <c r="J24" s="22">
        <v>3025.83</v>
      </c>
    </row>
    <row r="25" spans="1:10" x14ac:dyDescent="0.25">
      <c r="A25" s="21">
        <v>1</v>
      </c>
      <c r="B25" s="21" t="s">
        <v>57</v>
      </c>
      <c r="C25" s="21">
        <v>0</v>
      </c>
      <c r="D25" s="21">
        <v>0</v>
      </c>
      <c r="E25" s="21">
        <v>0</v>
      </c>
      <c r="F25" s="21">
        <v>0</v>
      </c>
      <c r="G25" s="21">
        <v>0</v>
      </c>
      <c r="H25" s="21">
        <v>0</v>
      </c>
      <c r="I25" s="21">
        <v>0</v>
      </c>
      <c r="J25" s="21">
        <v>0</v>
      </c>
    </row>
    <row r="26" spans="1:10" x14ac:dyDescent="0.25">
      <c r="A26" s="21">
        <v>2</v>
      </c>
      <c r="B26" s="21" t="s">
        <v>61</v>
      </c>
      <c r="C26" s="21">
        <v>0</v>
      </c>
      <c r="D26" s="21">
        <v>0</v>
      </c>
      <c r="E26" s="21">
        <v>0</v>
      </c>
      <c r="F26" s="21">
        <v>0</v>
      </c>
      <c r="G26" s="21">
        <v>0</v>
      </c>
      <c r="H26" s="21">
        <v>0</v>
      </c>
      <c r="I26" s="21">
        <v>0</v>
      </c>
      <c r="J26" s="21">
        <v>0</v>
      </c>
    </row>
    <row r="27" spans="1:10" x14ac:dyDescent="0.25">
      <c r="A27" s="21">
        <v>3</v>
      </c>
      <c r="B27" s="21" t="s">
        <v>54</v>
      </c>
      <c r="C27" s="21">
        <v>0</v>
      </c>
      <c r="D27" s="21">
        <v>0</v>
      </c>
      <c r="E27" s="21">
        <v>0</v>
      </c>
      <c r="F27" s="21">
        <v>0</v>
      </c>
      <c r="G27" s="21">
        <v>0</v>
      </c>
      <c r="H27" s="21">
        <v>0</v>
      </c>
      <c r="I27" s="21">
        <v>0</v>
      </c>
      <c r="J27" s="21">
        <v>0</v>
      </c>
    </row>
    <row r="28" spans="1:10" x14ac:dyDescent="0.25">
      <c r="A28" s="21">
        <v>4</v>
      </c>
      <c r="B28" s="21" t="s">
        <v>53</v>
      </c>
      <c r="C28" s="21">
        <v>0</v>
      </c>
      <c r="D28" s="21">
        <v>0</v>
      </c>
      <c r="E28" s="21">
        <v>0</v>
      </c>
      <c r="F28" s="21">
        <v>0</v>
      </c>
      <c r="G28" s="21">
        <v>0</v>
      </c>
      <c r="H28" s="21">
        <v>0</v>
      </c>
      <c r="I28" s="21">
        <v>0</v>
      </c>
      <c r="J28" s="21">
        <v>0</v>
      </c>
    </row>
    <row r="29" spans="1:10" x14ac:dyDescent="0.25">
      <c r="A29" s="21">
        <v>5</v>
      </c>
      <c r="B29" s="21" t="s">
        <v>55</v>
      </c>
      <c r="C29" s="21">
        <v>0</v>
      </c>
      <c r="D29" s="21">
        <v>0</v>
      </c>
      <c r="E29" s="21">
        <v>0</v>
      </c>
      <c r="F29" s="21">
        <v>0</v>
      </c>
      <c r="G29" s="21">
        <v>0</v>
      </c>
      <c r="H29" s="21">
        <v>0</v>
      </c>
      <c r="I29" s="21">
        <v>0</v>
      </c>
      <c r="J29" s="21">
        <v>0</v>
      </c>
    </row>
    <row r="30" spans="1:10" x14ac:dyDescent="0.25">
      <c r="A30" s="21">
        <v>6</v>
      </c>
      <c r="B30" s="21" t="s">
        <v>62</v>
      </c>
      <c r="C30" s="21">
        <v>0</v>
      </c>
      <c r="D30" s="21">
        <v>0</v>
      </c>
      <c r="E30" s="21">
        <v>0</v>
      </c>
      <c r="F30" s="21">
        <v>0</v>
      </c>
      <c r="G30" s="21">
        <v>0</v>
      </c>
      <c r="H30" s="21">
        <v>0</v>
      </c>
      <c r="I30" s="21">
        <v>0</v>
      </c>
      <c r="J30" s="21">
        <v>0</v>
      </c>
    </row>
    <row r="31" spans="1:10" x14ac:dyDescent="0.25">
      <c r="A31" s="21">
        <v>7</v>
      </c>
      <c r="B31" s="21" t="s">
        <v>56</v>
      </c>
      <c r="C31" s="21">
        <v>0</v>
      </c>
      <c r="D31" s="21">
        <v>0</v>
      </c>
      <c r="E31" s="21">
        <v>0</v>
      </c>
      <c r="F31" s="21">
        <v>0</v>
      </c>
      <c r="G31" s="21">
        <v>0</v>
      </c>
      <c r="H31" s="21">
        <v>0</v>
      </c>
      <c r="I31" s="21">
        <v>0</v>
      </c>
      <c r="J31" s="21">
        <v>0</v>
      </c>
    </row>
    <row r="32" spans="1:10" x14ac:dyDescent="0.25">
      <c r="A32" s="21">
        <v>8</v>
      </c>
      <c r="B32" s="21" t="s">
        <v>59</v>
      </c>
      <c r="C32" s="21">
        <v>0</v>
      </c>
      <c r="D32" s="21">
        <v>0</v>
      </c>
      <c r="E32" s="21">
        <v>0</v>
      </c>
      <c r="F32" s="21">
        <v>0</v>
      </c>
      <c r="G32" s="21">
        <v>0</v>
      </c>
      <c r="H32" s="21">
        <v>0</v>
      </c>
      <c r="I32" s="21">
        <v>0</v>
      </c>
      <c r="J32" s="21">
        <v>0</v>
      </c>
    </row>
    <row r="33" spans="1:10" x14ac:dyDescent="0.25">
      <c r="A33" s="21">
        <v>9</v>
      </c>
      <c r="B33" s="21" t="s">
        <v>60</v>
      </c>
      <c r="C33" s="21">
        <v>0</v>
      </c>
      <c r="D33" s="21">
        <v>0</v>
      </c>
      <c r="E33" s="21">
        <v>0</v>
      </c>
      <c r="F33" s="21">
        <v>0</v>
      </c>
      <c r="G33" s="21">
        <v>0</v>
      </c>
      <c r="H33" s="21">
        <v>0</v>
      </c>
      <c r="I33" s="21">
        <v>0</v>
      </c>
      <c r="J33" s="21">
        <v>0</v>
      </c>
    </row>
    <row r="34" spans="1:10" x14ac:dyDescent="0.25">
      <c r="A34" s="21">
        <v>10</v>
      </c>
      <c r="B34" s="21" t="s">
        <v>58</v>
      </c>
      <c r="C34" s="21">
        <v>0</v>
      </c>
      <c r="D34" s="21">
        <v>0</v>
      </c>
      <c r="E34" s="21">
        <v>0</v>
      </c>
      <c r="F34" s="21">
        <v>0</v>
      </c>
      <c r="G34" s="21">
        <v>0</v>
      </c>
      <c r="H34" s="21">
        <v>0</v>
      </c>
      <c r="I34" s="21">
        <v>0</v>
      </c>
      <c r="J34" s="21">
        <v>0</v>
      </c>
    </row>
    <row r="35" spans="1:10" x14ac:dyDescent="0.25">
      <c r="A35" s="22" t="s">
        <v>85</v>
      </c>
      <c r="B35" s="22" t="s">
        <v>5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  <c r="H35" s="22">
        <v>0</v>
      </c>
      <c r="I35" s="22">
        <v>0</v>
      </c>
      <c r="J35" s="22">
        <v>0</v>
      </c>
    </row>
    <row r="36" spans="1:10" x14ac:dyDescent="0.25">
      <c r="A36" s="21">
        <v>1</v>
      </c>
      <c r="B36" s="21" t="s">
        <v>64</v>
      </c>
      <c r="C36" s="21">
        <v>1711</v>
      </c>
      <c r="D36" s="21">
        <v>596.34</v>
      </c>
      <c r="E36" s="21">
        <v>271</v>
      </c>
      <c r="F36" s="21">
        <v>425.43</v>
      </c>
      <c r="G36" s="21">
        <v>63</v>
      </c>
      <c r="H36" s="21">
        <v>14.45</v>
      </c>
      <c r="I36" s="21">
        <v>1919</v>
      </c>
      <c r="J36" s="21">
        <v>1007.32</v>
      </c>
    </row>
    <row r="37" spans="1:10" x14ac:dyDescent="0.25">
      <c r="A37" s="22" t="s">
        <v>86</v>
      </c>
      <c r="B37" s="22" t="s">
        <v>5</v>
      </c>
      <c r="C37" s="22">
        <v>1711</v>
      </c>
      <c r="D37" s="22">
        <v>596.34</v>
      </c>
      <c r="E37" s="22">
        <v>271</v>
      </c>
      <c r="F37" s="22">
        <v>425.43</v>
      </c>
      <c r="G37" s="22">
        <v>63</v>
      </c>
      <c r="H37" s="22">
        <v>14.45</v>
      </c>
      <c r="I37" s="22">
        <v>1919</v>
      </c>
      <c r="J37" s="22">
        <v>1007.32</v>
      </c>
    </row>
    <row r="38" spans="1:10" x14ac:dyDescent="0.25">
      <c r="A38" s="21">
        <v>1</v>
      </c>
      <c r="B38" s="21" t="s">
        <v>67</v>
      </c>
      <c r="C38" s="21">
        <v>0</v>
      </c>
      <c r="D38" s="21">
        <v>0</v>
      </c>
      <c r="E38" s="21">
        <v>0</v>
      </c>
      <c r="F38" s="21">
        <v>0</v>
      </c>
      <c r="G38" s="21">
        <v>0</v>
      </c>
      <c r="H38" s="21">
        <v>0</v>
      </c>
      <c r="I38" s="21">
        <v>0</v>
      </c>
      <c r="J38" s="21">
        <v>0</v>
      </c>
    </row>
    <row r="39" spans="1:10" x14ac:dyDescent="0.25">
      <c r="A39" s="21">
        <v>2</v>
      </c>
      <c r="B39" s="21" t="s">
        <v>66</v>
      </c>
      <c r="C39" s="21">
        <v>78</v>
      </c>
      <c r="D39" s="21">
        <v>125.09</v>
      </c>
      <c r="E39" s="21">
        <v>0</v>
      </c>
      <c r="F39" s="21">
        <v>0</v>
      </c>
      <c r="G39" s="21">
        <v>0</v>
      </c>
      <c r="H39" s="21">
        <v>0</v>
      </c>
      <c r="I39" s="21">
        <v>78</v>
      </c>
      <c r="J39" s="21">
        <v>125.09</v>
      </c>
    </row>
    <row r="40" spans="1:10" x14ac:dyDescent="0.25">
      <c r="A40" s="21">
        <v>3</v>
      </c>
      <c r="B40" s="21" t="s">
        <v>68</v>
      </c>
      <c r="C40" s="21">
        <v>0</v>
      </c>
      <c r="D40" s="21">
        <v>0</v>
      </c>
      <c r="E40" s="21">
        <v>0</v>
      </c>
      <c r="F40" s="21">
        <v>0</v>
      </c>
      <c r="G40" s="21">
        <v>0</v>
      </c>
      <c r="H40" s="21">
        <v>0</v>
      </c>
      <c r="I40" s="21">
        <v>0</v>
      </c>
      <c r="J40" s="21">
        <v>0</v>
      </c>
    </row>
    <row r="41" spans="1:10" x14ac:dyDescent="0.25">
      <c r="A41" s="22" t="s">
        <v>88</v>
      </c>
      <c r="B41" s="22" t="s">
        <v>5</v>
      </c>
      <c r="C41" s="22">
        <v>7966</v>
      </c>
      <c r="D41" s="22">
        <v>3666.26</v>
      </c>
      <c r="E41" s="22">
        <v>469</v>
      </c>
      <c r="F41" s="22">
        <v>579.69000000000005</v>
      </c>
      <c r="G41" s="22">
        <v>218</v>
      </c>
      <c r="H41" s="22">
        <v>74.17</v>
      </c>
      <c r="I41" s="22">
        <v>8217</v>
      </c>
      <c r="J41" s="22">
        <v>4158.24</v>
      </c>
    </row>
    <row r="42" spans="1:10" customFormat="1" ht="15" customHeight="1" x14ac:dyDescent="0.25"/>
    <row r="43" spans="1:10" customFormat="1" x14ac:dyDescent="0.25"/>
    <row r="44" spans="1:10" customFormat="1" x14ac:dyDescent="0.25"/>
  </sheetData>
  <mergeCells count="2">
    <mergeCell ref="A1:J1"/>
    <mergeCell ref="A2:J2"/>
  </mergeCells>
  <pageMargins left="0.7" right="0.7" top="0.75" bottom="0.75" header="0.3" footer="0.3"/>
  <pageSetup scale="85" orientation="portrait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workbookViewId="0">
      <selection activeCell="J35" sqref="J35"/>
    </sheetView>
  </sheetViews>
  <sheetFormatPr defaultColWidth="12.28515625" defaultRowHeight="15" x14ac:dyDescent="0.25"/>
  <cols>
    <col min="1" max="6" width="12.28515625" style="88"/>
    <col min="7" max="7" width="12.5703125" style="88" bestFit="1" customWidth="1"/>
    <col min="8" max="16384" width="12.28515625" style="88"/>
  </cols>
  <sheetData>
    <row r="1" spans="1:8" ht="15.75" customHeight="1" x14ac:dyDescent="0.25">
      <c r="A1" s="355" t="s">
        <v>232</v>
      </c>
      <c r="B1" s="356"/>
      <c r="C1" s="356"/>
      <c r="D1" s="356"/>
      <c r="E1" s="356"/>
      <c r="F1" s="356"/>
      <c r="G1" s="356"/>
      <c r="H1" s="356"/>
    </row>
    <row r="2" spans="1:8" x14ac:dyDescent="0.25">
      <c r="A2" s="357" t="s">
        <v>217</v>
      </c>
      <c r="B2" s="356"/>
      <c r="C2" s="356"/>
      <c r="D2" s="356"/>
      <c r="E2" s="356"/>
      <c r="F2" s="356"/>
      <c r="G2" s="356"/>
      <c r="H2" s="356"/>
    </row>
    <row r="3" spans="1:8" s="18" customFormat="1" ht="30" x14ac:dyDescent="0.25">
      <c r="A3" s="17" t="s">
        <v>74</v>
      </c>
      <c r="B3" s="17" t="s">
        <v>24</v>
      </c>
      <c r="C3" s="17" t="s">
        <v>233</v>
      </c>
      <c r="D3" s="17" t="s">
        <v>234</v>
      </c>
      <c r="E3" s="17" t="s">
        <v>77</v>
      </c>
      <c r="F3" s="17" t="s">
        <v>78</v>
      </c>
      <c r="G3" s="17" t="s">
        <v>235</v>
      </c>
      <c r="H3" s="17" t="s">
        <v>236</v>
      </c>
    </row>
    <row r="4" spans="1:8" x14ac:dyDescent="0.25">
      <c r="A4" s="21">
        <v>1</v>
      </c>
      <c r="B4" s="21" t="s">
        <v>31</v>
      </c>
      <c r="C4" s="21">
        <v>3</v>
      </c>
      <c r="D4" s="21">
        <v>9.32</v>
      </c>
      <c r="E4" s="21">
        <v>1.75</v>
      </c>
      <c r="F4" s="21">
        <v>1.75</v>
      </c>
      <c r="G4" s="21">
        <v>100</v>
      </c>
      <c r="H4" s="21">
        <v>0</v>
      </c>
    </row>
    <row r="5" spans="1:8" x14ac:dyDescent="0.25">
      <c r="A5" s="21">
        <v>2</v>
      </c>
      <c r="B5" s="21" t="s">
        <v>32</v>
      </c>
      <c r="C5" s="21">
        <v>0</v>
      </c>
      <c r="D5" s="21">
        <v>0</v>
      </c>
      <c r="E5" s="21">
        <v>0</v>
      </c>
      <c r="F5" s="21">
        <v>0</v>
      </c>
      <c r="G5" s="21"/>
      <c r="H5" s="21">
        <v>0</v>
      </c>
    </row>
    <row r="6" spans="1:8" x14ac:dyDescent="0.25">
      <c r="A6" s="21">
        <v>3</v>
      </c>
      <c r="B6" s="21" t="s">
        <v>33</v>
      </c>
      <c r="C6" s="21">
        <v>0</v>
      </c>
      <c r="D6" s="21">
        <v>0</v>
      </c>
      <c r="E6" s="21">
        <v>0</v>
      </c>
      <c r="F6" s="21">
        <v>0</v>
      </c>
      <c r="G6" s="21"/>
      <c r="H6" s="21">
        <v>0</v>
      </c>
    </row>
    <row r="7" spans="1:8" x14ac:dyDescent="0.25">
      <c r="A7" s="21">
        <v>4</v>
      </c>
      <c r="B7" s="21" t="s">
        <v>34</v>
      </c>
      <c r="C7" s="21">
        <v>7</v>
      </c>
      <c r="D7" s="21">
        <v>11</v>
      </c>
      <c r="E7" s="21">
        <v>0</v>
      </c>
      <c r="F7" s="21">
        <v>0</v>
      </c>
      <c r="G7" s="21"/>
      <c r="H7" s="21">
        <v>0</v>
      </c>
    </row>
    <row r="8" spans="1:8" x14ac:dyDescent="0.25">
      <c r="A8" s="21">
        <v>5</v>
      </c>
      <c r="B8" s="21" t="s">
        <v>35</v>
      </c>
      <c r="C8" s="21">
        <v>0</v>
      </c>
      <c r="D8" s="21">
        <v>0</v>
      </c>
      <c r="E8" s="21">
        <v>0</v>
      </c>
      <c r="F8" s="21">
        <v>0</v>
      </c>
      <c r="G8" s="21"/>
      <c r="H8" s="21">
        <v>0</v>
      </c>
    </row>
    <row r="9" spans="1:8" x14ac:dyDescent="0.25">
      <c r="A9" s="21">
        <v>6</v>
      </c>
      <c r="B9" s="21" t="s">
        <v>36</v>
      </c>
      <c r="C9" s="21">
        <v>2</v>
      </c>
      <c r="D9" s="21">
        <v>7.03</v>
      </c>
      <c r="E9" s="21">
        <v>6.23</v>
      </c>
      <c r="F9" s="21">
        <v>5.62</v>
      </c>
      <c r="G9" s="21">
        <v>90</v>
      </c>
      <c r="H9" s="21">
        <v>0.61</v>
      </c>
    </row>
    <row r="10" spans="1:8" x14ac:dyDescent="0.25">
      <c r="A10" s="21">
        <v>7</v>
      </c>
      <c r="B10" s="21" t="s">
        <v>51</v>
      </c>
      <c r="C10" s="21">
        <v>0</v>
      </c>
      <c r="D10" s="21">
        <v>0</v>
      </c>
      <c r="E10" s="21">
        <v>0</v>
      </c>
      <c r="F10" s="21">
        <v>0</v>
      </c>
      <c r="G10" s="21"/>
      <c r="H10" s="21">
        <v>0</v>
      </c>
    </row>
    <row r="11" spans="1:8" x14ac:dyDescent="0.25">
      <c r="A11" s="21">
        <v>8</v>
      </c>
      <c r="B11" s="21" t="s">
        <v>37</v>
      </c>
      <c r="C11" s="21">
        <v>10</v>
      </c>
      <c r="D11" s="21">
        <v>54.25</v>
      </c>
      <c r="E11" s="21">
        <v>11.14</v>
      </c>
      <c r="F11" s="21">
        <v>11.14</v>
      </c>
      <c r="G11" s="21">
        <v>100</v>
      </c>
      <c r="H11" s="21">
        <v>0</v>
      </c>
    </row>
    <row r="12" spans="1:8" x14ac:dyDescent="0.25">
      <c r="A12" s="21">
        <v>9</v>
      </c>
      <c r="B12" s="21" t="s">
        <v>39</v>
      </c>
      <c r="C12" s="21">
        <v>4</v>
      </c>
      <c r="D12" s="21">
        <v>7.21</v>
      </c>
      <c r="E12" s="21">
        <v>0.52</v>
      </c>
      <c r="F12" s="21">
        <v>0.52</v>
      </c>
      <c r="G12" s="21">
        <v>100</v>
      </c>
      <c r="H12" s="21">
        <v>0</v>
      </c>
    </row>
    <row r="13" spans="1:8" x14ac:dyDescent="0.25">
      <c r="A13" s="21">
        <v>10</v>
      </c>
      <c r="B13" s="21" t="s">
        <v>40</v>
      </c>
      <c r="C13" s="21">
        <v>27</v>
      </c>
      <c r="D13" s="21">
        <v>19.18</v>
      </c>
      <c r="E13" s="21">
        <v>6.47</v>
      </c>
      <c r="F13" s="21">
        <v>0.64</v>
      </c>
      <c r="G13" s="21">
        <v>10</v>
      </c>
      <c r="H13" s="21">
        <v>5.83</v>
      </c>
    </row>
    <row r="14" spans="1:8" x14ac:dyDescent="0.25">
      <c r="A14" s="21">
        <v>11</v>
      </c>
      <c r="B14" s="21" t="s">
        <v>41</v>
      </c>
      <c r="C14" s="21">
        <v>0</v>
      </c>
      <c r="D14" s="21">
        <v>0</v>
      </c>
      <c r="E14" s="21">
        <v>0</v>
      </c>
      <c r="F14" s="21">
        <v>0</v>
      </c>
      <c r="G14" s="21"/>
      <c r="H14" s="21">
        <v>0</v>
      </c>
    </row>
    <row r="15" spans="1:8" x14ac:dyDescent="0.25">
      <c r="A15" s="21">
        <v>12</v>
      </c>
      <c r="B15" s="21" t="s">
        <v>42</v>
      </c>
      <c r="C15" s="21">
        <v>0</v>
      </c>
      <c r="D15" s="21">
        <v>0</v>
      </c>
      <c r="E15" s="21">
        <v>0</v>
      </c>
      <c r="F15" s="21">
        <v>0</v>
      </c>
      <c r="G15" s="21"/>
      <c r="H15" s="21">
        <v>0</v>
      </c>
    </row>
    <row r="16" spans="1:8" x14ac:dyDescent="0.25">
      <c r="A16" s="21">
        <v>13</v>
      </c>
      <c r="B16" s="21" t="s">
        <v>43</v>
      </c>
      <c r="C16" s="21">
        <v>4</v>
      </c>
      <c r="D16" s="21">
        <v>12.45</v>
      </c>
      <c r="E16" s="21">
        <v>0</v>
      </c>
      <c r="F16" s="21">
        <v>0</v>
      </c>
      <c r="G16" s="21"/>
      <c r="H16" s="21">
        <v>0</v>
      </c>
    </row>
    <row r="17" spans="1:8" x14ac:dyDescent="0.25">
      <c r="A17" s="21">
        <v>14</v>
      </c>
      <c r="B17" s="21" t="s">
        <v>44</v>
      </c>
      <c r="C17" s="21">
        <v>3</v>
      </c>
      <c r="D17" s="21">
        <v>3.05</v>
      </c>
      <c r="E17" s="21">
        <v>3.05</v>
      </c>
      <c r="F17" s="21">
        <v>0</v>
      </c>
      <c r="G17" s="21">
        <v>0</v>
      </c>
      <c r="H17" s="21">
        <v>3.05</v>
      </c>
    </row>
    <row r="18" spans="1:8" x14ac:dyDescent="0.25">
      <c r="A18" s="21">
        <v>15</v>
      </c>
      <c r="B18" s="21" t="s">
        <v>45</v>
      </c>
      <c r="C18" s="21">
        <v>452</v>
      </c>
      <c r="D18" s="21">
        <v>1123.53</v>
      </c>
      <c r="E18" s="21">
        <v>80.290000000000006</v>
      </c>
      <c r="F18" s="21">
        <v>7.17</v>
      </c>
      <c r="G18" s="21">
        <v>9</v>
      </c>
      <c r="H18" s="21">
        <v>73.12</v>
      </c>
    </row>
    <row r="19" spans="1:8" x14ac:dyDescent="0.25">
      <c r="A19" s="21">
        <v>16</v>
      </c>
      <c r="B19" s="21" t="s">
        <v>46</v>
      </c>
      <c r="C19" s="21">
        <v>6</v>
      </c>
      <c r="D19" s="21">
        <v>14.81</v>
      </c>
      <c r="E19" s="21">
        <v>1.53</v>
      </c>
      <c r="F19" s="21">
        <v>0.32</v>
      </c>
      <c r="G19" s="21">
        <v>21</v>
      </c>
      <c r="H19" s="21">
        <v>1.21</v>
      </c>
    </row>
    <row r="20" spans="1:8" x14ac:dyDescent="0.25">
      <c r="A20" s="21">
        <v>17</v>
      </c>
      <c r="B20" s="21" t="s">
        <v>47</v>
      </c>
      <c r="C20" s="21">
        <v>93</v>
      </c>
      <c r="D20" s="21">
        <v>85.71</v>
      </c>
      <c r="E20" s="21">
        <v>5.17</v>
      </c>
      <c r="F20" s="21">
        <v>3.96</v>
      </c>
      <c r="G20" s="21">
        <v>77</v>
      </c>
      <c r="H20" s="21">
        <v>1.21</v>
      </c>
    </row>
    <row r="21" spans="1:8" x14ac:dyDescent="0.25">
      <c r="A21" s="21">
        <v>18</v>
      </c>
      <c r="B21" s="21" t="s">
        <v>48</v>
      </c>
      <c r="C21" s="21">
        <v>9</v>
      </c>
      <c r="D21" s="21">
        <v>10.56</v>
      </c>
      <c r="E21" s="21">
        <v>8</v>
      </c>
      <c r="F21" s="21">
        <v>0</v>
      </c>
      <c r="G21" s="21">
        <v>0</v>
      </c>
      <c r="H21" s="21">
        <v>8</v>
      </c>
    </row>
    <row r="22" spans="1:8" x14ac:dyDescent="0.25">
      <c r="A22" s="21">
        <v>19</v>
      </c>
      <c r="B22" s="21" t="s">
        <v>49</v>
      </c>
      <c r="C22" s="21">
        <v>2</v>
      </c>
      <c r="D22" s="21">
        <v>3.21</v>
      </c>
      <c r="E22" s="21">
        <v>0</v>
      </c>
      <c r="F22" s="21">
        <v>0</v>
      </c>
      <c r="G22" s="21"/>
      <c r="H22" s="21">
        <v>0</v>
      </c>
    </row>
    <row r="23" spans="1:8" x14ac:dyDescent="0.25">
      <c r="A23" s="21">
        <v>20</v>
      </c>
      <c r="B23" s="21" t="s">
        <v>50</v>
      </c>
      <c r="C23" s="21">
        <v>18</v>
      </c>
      <c r="D23" s="21">
        <v>60</v>
      </c>
      <c r="E23" s="21">
        <v>50</v>
      </c>
      <c r="F23" s="21">
        <v>50</v>
      </c>
      <c r="G23" s="21">
        <v>100</v>
      </c>
      <c r="H23" s="21">
        <v>0</v>
      </c>
    </row>
    <row r="24" spans="1:8" x14ac:dyDescent="0.25">
      <c r="A24" s="22" t="s">
        <v>83</v>
      </c>
      <c r="B24" s="22" t="s">
        <v>5</v>
      </c>
      <c r="C24" s="22">
        <v>640</v>
      </c>
      <c r="D24" s="22">
        <v>1421.31</v>
      </c>
      <c r="E24" s="22">
        <v>174.15</v>
      </c>
      <c r="F24" s="22">
        <v>81.12</v>
      </c>
      <c r="G24" s="22">
        <v>607</v>
      </c>
      <c r="H24" s="22">
        <v>93.03</v>
      </c>
    </row>
    <row r="25" spans="1:8" x14ac:dyDescent="0.25">
      <c r="A25" s="21">
        <v>1</v>
      </c>
      <c r="B25" s="21" t="s">
        <v>57</v>
      </c>
      <c r="C25" s="21">
        <v>5</v>
      </c>
      <c r="D25" s="21">
        <v>4.4400000000000004</v>
      </c>
      <c r="E25" s="21">
        <v>0.6</v>
      </c>
      <c r="F25" s="21">
        <v>0</v>
      </c>
      <c r="G25" s="21">
        <v>0</v>
      </c>
      <c r="H25" s="21">
        <v>0.6</v>
      </c>
    </row>
    <row r="26" spans="1:8" x14ac:dyDescent="0.25">
      <c r="A26" s="21">
        <v>2</v>
      </c>
      <c r="B26" s="21" t="s">
        <v>61</v>
      </c>
      <c r="C26" s="21">
        <v>0</v>
      </c>
      <c r="D26" s="21">
        <v>0</v>
      </c>
      <c r="E26" s="21">
        <v>0</v>
      </c>
      <c r="F26" s="21">
        <v>0</v>
      </c>
      <c r="G26" s="21"/>
      <c r="H26" s="21">
        <v>0</v>
      </c>
    </row>
    <row r="27" spans="1:8" x14ac:dyDescent="0.25">
      <c r="A27" s="21">
        <v>3</v>
      </c>
      <c r="B27" s="21" t="s">
        <v>54</v>
      </c>
      <c r="C27" s="21">
        <v>0</v>
      </c>
      <c r="D27" s="21">
        <v>0</v>
      </c>
      <c r="E27" s="21">
        <v>0</v>
      </c>
      <c r="F27" s="21">
        <v>0</v>
      </c>
      <c r="G27" s="21"/>
      <c r="H27" s="21">
        <v>0</v>
      </c>
    </row>
    <row r="28" spans="1:8" x14ac:dyDescent="0.25">
      <c r="A28" s="21">
        <v>4</v>
      </c>
      <c r="B28" s="21" t="s">
        <v>53</v>
      </c>
      <c r="C28" s="21">
        <v>6</v>
      </c>
      <c r="D28" s="21">
        <v>2.5499999999999998</v>
      </c>
      <c r="E28" s="21">
        <v>0.56000000000000005</v>
      </c>
      <c r="F28" s="21">
        <v>0.51</v>
      </c>
      <c r="G28" s="21">
        <v>91</v>
      </c>
      <c r="H28" s="21">
        <v>0.05</v>
      </c>
    </row>
    <row r="29" spans="1:8" x14ac:dyDescent="0.25">
      <c r="A29" s="21">
        <v>5</v>
      </c>
      <c r="B29" s="21" t="s">
        <v>55</v>
      </c>
      <c r="C29" s="21">
        <v>1</v>
      </c>
      <c r="D29" s="21">
        <v>1.4</v>
      </c>
      <c r="E29" s="21">
        <v>0</v>
      </c>
      <c r="F29" s="21">
        <v>0</v>
      </c>
      <c r="G29" s="21"/>
      <c r="H29" s="21">
        <v>0</v>
      </c>
    </row>
    <row r="30" spans="1:8" x14ac:dyDescent="0.25">
      <c r="A30" s="21">
        <v>6</v>
      </c>
      <c r="B30" s="21" t="s">
        <v>56</v>
      </c>
      <c r="C30" s="21">
        <v>0</v>
      </c>
      <c r="D30" s="21">
        <v>0</v>
      </c>
      <c r="E30" s="21">
        <v>0</v>
      </c>
      <c r="F30" s="21">
        <v>0</v>
      </c>
      <c r="G30" s="21"/>
      <c r="H30" s="21">
        <v>0</v>
      </c>
    </row>
    <row r="31" spans="1:8" x14ac:dyDescent="0.25">
      <c r="A31" s="21">
        <v>7</v>
      </c>
      <c r="B31" s="21" t="s">
        <v>59</v>
      </c>
      <c r="C31" s="21">
        <v>0</v>
      </c>
      <c r="D31" s="21">
        <v>0</v>
      </c>
      <c r="E31" s="21">
        <v>0</v>
      </c>
      <c r="F31" s="21">
        <v>0</v>
      </c>
      <c r="G31" s="21"/>
      <c r="H31" s="21">
        <v>0</v>
      </c>
    </row>
    <row r="32" spans="1:8" x14ac:dyDescent="0.25">
      <c r="A32" s="21">
        <v>8</v>
      </c>
      <c r="B32" s="21" t="s">
        <v>60</v>
      </c>
      <c r="C32" s="21">
        <v>0</v>
      </c>
      <c r="D32" s="21">
        <v>0</v>
      </c>
      <c r="E32" s="21">
        <v>0</v>
      </c>
      <c r="F32" s="21">
        <v>0</v>
      </c>
      <c r="G32" s="21"/>
      <c r="H32" s="21">
        <v>0</v>
      </c>
    </row>
    <row r="33" spans="1:8" x14ac:dyDescent="0.25">
      <c r="A33" s="21">
        <v>9</v>
      </c>
      <c r="B33" s="21" t="s">
        <v>58</v>
      </c>
      <c r="C33" s="21">
        <v>0</v>
      </c>
      <c r="D33" s="21">
        <v>0</v>
      </c>
      <c r="E33" s="21">
        <v>0</v>
      </c>
      <c r="F33" s="21">
        <v>0</v>
      </c>
      <c r="G33" s="21"/>
      <c r="H33" s="21">
        <v>0</v>
      </c>
    </row>
    <row r="34" spans="1:8" x14ac:dyDescent="0.25">
      <c r="A34" s="22" t="s">
        <v>85</v>
      </c>
      <c r="B34" s="22" t="s">
        <v>5</v>
      </c>
      <c r="C34" s="22">
        <v>12</v>
      </c>
      <c r="D34" s="22">
        <v>8.39</v>
      </c>
      <c r="E34" s="22">
        <v>1.1599999999999999</v>
      </c>
      <c r="F34" s="22">
        <v>0.51</v>
      </c>
      <c r="G34" s="22">
        <v>91</v>
      </c>
      <c r="H34" s="22">
        <v>0.65</v>
      </c>
    </row>
    <row r="35" spans="1:8" x14ac:dyDescent="0.25">
      <c r="A35" s="21">
        <v>1</v>
      </c>
      <c r="B35" s="21" t="s">
        <v>64</v>
      </c>
      <c r="C35" s="21">
        <v>732</v>
      </c>
      <c r="D35" s="21">
        <v>1883.67</v>
      </c>
      <c r="E35" s="21">
        <v>342</v>
      </c>
      <c r="F35" s="21">
        <v>195.8</v>
      </c>
      <c r="G35" s="21">
        <v>57</v>
      </c>
      <c r="H35" s="21">
        <v>146.19999999999999</v>
      </c>
    </row>
    <row r="36" spans="1:8" x14ac:dyDescent="0.25">
      <c r="A36" s="22" t="s">
        <v>86</v>
      </c>
      <c r="B36" s="22" t="s">
        <v>5</v>
      </c>
      <c r="C36" s="22">
        <v>732</v>
      </c>
      <c r="D36" s="22">
        <v>1883.67</v>
      </c>
      <c r="E36" s="22">
        <v>342</v>
      </c>
      <c r="F36" s="22">
        <v>195.8</v>
      </c>
      <c r="G36" s="22">
        <v>57</v>
      </c>
      <c r="H36" s="22">
        <v>146.19999999999999</v>
      </c>
    </row>
    <row r="37" spans="1:8" x14ac:dyDescent="0.25">
      <c r="A37" s="21">
        <v>1</v>
      </c>
      <c r="B37" s="21" t="s">
        <v>67</v>
      </c>
      <c r="C37" s="21">
        <v>0</v>
      </c>
      <c r="D37" s="21">
        <v>0</v>
      </c>
      <c r="E37" s="21">
        <v>0</v>
      </c>
      <c r="F37" s="21">
        <v>0</v>
      </c>
      <c r="G37" s="21"/>
      <c r="H37" s="21">
        <v>0</v>
      </c>
    </row>
    <row r="38" spans="1:8" x14ac:dyDescent="0.25">
      <c r="A38" s="21">
        <v>2</v>
      </c>
      <c r="B38" s="21" t="s">
        <v>66</v>
      </c>
      <c r="C38" s="21">
        <v>1388</v>
      </c>
      <c r="D38" s="21">
        <v>1692.28</v>
      </c>
      <c r="E38" s="21">
        <v>534.21</v>
      </c>
      <c r="F38" s="21">
        <v>125.68</v>
      </c>
      <c r="G38" s="21">
        <v>24</v>
      </c>
      <c r="H38" s="21">
        <v>408.53</v>
      </c>
    </row>
    <row r="39" spans="1:8" x14ac:dyDescent="0.25">
      <c r="A39" s="21">
        <v>3</v>
      </c>
      <c r="B39" s="21" t="s">
        <v>68</v>
      </c>
      <c r="C39" s="21">
        <v>0</v>
      </c>
      <c r="D39" s="21">
        <v>0</v>
      </c>
      <c r="E39" s="21">
        <v>0</v>
      </c>
      <c r="F39" s="21">
        <v>0</v>
      </c>
      <c r="G39" s="21"/>
      <c r="H39" s="21">
        <v>0</v>
      </c>
    </row>
    <row r="40" spans="1:8" s="23" customFormat="1" x14ac:dyDescent="0.25">
      <c r="A40" s="22" t="s">
        <v>109</v>
      </c>
      <c r="B40" s="22" t="s">
        <v>5</v>
      </c>
      <c r="C40" s="22">
        <f t="shared" ref="C40:H40" si="0">SUM(C37:C39)</f>
        <v>1388</v>
      </c>
      <c r="D40" s="22">
        <f t="shared" si="0"/>
        <v>1692.28</v>
      </c>
      <c r="E40" s="22">
        <f t="shared" si="0"/>
        <v>534.21</v>
      </c>
      <c r="F40" s="22">
        <f t="shared" si="0"/>
        <v>125.68</v>
      </c>
      <c r="G40" s="22">
        <f t="shared" si="0"/>
        <v>24</v>
      </c>
      <c r="H40" s="22">
        <f t="shared" si="0"/>
        <v>408.53</v>
      </c>
    </row>
    <row r="41" spans="1:8" x14ac:dyDescent="0.25">
      <c r="A41" s="22" t="s">
        <v>88</v>
      </c>
      <c r="B41" s="22" t="s">
        <v>5</v>
      </c>
      <c r="C41" s="22">
        <v>2772</v>
      </c>
      <c r="D41" s="22">
        <v>5005.6499999999996</v>
      </c>
      <c r="E41" s="22">
        <v>1051.52</v>
      </c>
      <c r="F41" s="22">
        <v>403.11</v>
      </c>
      <c r="G41" s="91">
        <f>F41/D41*100</f>
        <v>8.0530999970033861</v>
      </c>
      <c r="H41" s="22">
        <v>648.41</v>
      </c>
    </row>
    <row r="42" spans="1:8" customFormat="1" ht="15" customHeight="1" x14ac:dyDescent="0.25"/>
    <row r="43" spans="1:8" customFormat="1" x14ac:dyDescent="0.25"/>
  </sheetData>
  <mergeCells count="2">
    <mergeCell ref="A1:H1"/>
    <mergeCell ref="A2:H2"/>
  </mergeCells>
  <pageMargins left="0.7" right="0.7" top="0.75" bottom="0.75" header="0.3" footer="0.3"/>
  <pageSetup scale="90" orientation="portrait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9"/>
  <sheetViews>
    <sheetView workbookViewId="0">
      <selection activeCell="F45" sqref="F45"/>
    </sheetView>
  </sheetViews>
  <sheetFormatPr defaultColWidth="11.28515625" defaultRowHeight="15" x14ac:dyDescent="0.25"/>
  <cols>
    <col min="1" max="16384" width="11.28515625" style="329"/>
  </cols>
  <sheetData>
    <row r="1" spans="1:8" ht="15.75" customHeight="1" x14ac:dyDescent="0.25">
      <c r="A1" s="355" t="s">
        <v>849</v>
      </c>
      <c r="B1" s="356"/>
      <c r="C1" s="356"/>
      <c r="D1" s="356"/>
      <c r="E1" s="356"/>
      <c r="F1" s="356"/>
      <c r="G1" s="356"/>
      <c r="H1" s="356"/>
    </row>
    <row r="2" spans="1:8" x14ac:dyDescent="0.25">
      <c r="A2" s="357" t="s">
        <v>217</v>
      </c>
      <c r="B2" s="356"/>
      <c r="C2" s="356"/>
      <c r="D2" s="356"/>
      <c r="E2" s="356"/>
      <c r="F2" s="356"/>
      <c r="G2" s="356"/>
      <c r="H2" s="356"/>
    </row>
    <row r="3" spans="1:8" ht="45" x14ac:dyDescent="0.25">
      <c r="A3" s="17" t="s">
        <v>74</v>
      </c>
      <c r="B3" s="17" t="s">
        <v>24</v>
      </c>
      <c r="C3" s="17" t="s">
        <v>233</v>
      </c>
      <c r="D3" s="17" t="s">
        <v>234</v>
      </c>
      <c r="E3" s="17" t="s">
        <v>77</v>
      </c>
      <c r="F3" s="17" t="s">
        <v>78</v>
      </c>
      <c r="G3" s="17" t="s">
        <v>235</v>
      </c>
      <c r="H3" s="17" t="s">
        <v>236</v>
      </c>
    </row>
    <row r="4" spans="1:8" x14ac:dyDescent="0.25">
      <c r="A4" s="21">
        <v>1</v>
      </c>
      <c r="B4" s="21" t="s">
        <v>31</v>
      </c>
      <c r="C4" s="21">
        <v>0</v>
      </c>
      <c r="D4" s="21">
        <v>0</v>
      </c>
      <c r="E4" s="21">
        <v>0</v>
      </c>
      <c r="F4" s="21">
        <v>0</v>
      </c>
      <c r="G4" s="21"/>
      <c r="H4" s="21">
        <v>0</v>
      </c>
    </row>
    <row r="5" spans="1:8" x14ac:dyDescent="0.25">
      <c r="A5" s="21">
        <v>2</v>
      </c>
      <c r="B5" s="21" t="s">
        <v>32</v>
      </c>
      <c r="C5" s="21">
        <v>0</v>
      </c>
      <c r="D5" s="21">
        <v>0</v>
      </c>
      <c r="E5" s="21">
        <v>0</v>
      </c>
      <c r="F5" s="21">
        <v>0</v>
      </c>
      <c r="G5" s="21"/>
      <c r="H5" s="21">
        <v>0</v>
      </c>
    </row>
    <row r="6" spans="1:8" x14ac:dyDescent="0.25">
      <c r="A6" s="21">
        <v>3</v>
      </c>
      <c r="B6" s="21" t="s">
        <v>33</v>
      </c>
      <c r="C6" s="21">
        <v>0</v>
      </c>
      <c r="D6" s="21">
        <v>0</v>
      </c>
      <c r="E6" s="21">
        <v>0</v>
      </c>
      <c r="F6" s="21">
        <v>0</v>
      </c>
      <c r="G6" s="21"/>
      <c r="H6" s="21">
        <v>0</v>
      </c>
    </row>
    <row r="7" spans="1:8" x14ac:dyDescent="0.25">
      <c r="A7" s="21">
        <v>4</v>
      </c>
      <c r="B7" s="21" t="s">
        <v>34</v>
      </c>
      <c r="C7" s="21">
        <v>0</v>
      </c>
      <c r="D7" s="21">
        <v>0</v>
      </c>
      <c r="E7" s="21">
        <v>0</v>
      </c>
      <c r="F7" s="21">
        <v>0</v>
      </c>
      <c r="G7" s="21"/>
      <c r="H7" s="21">
        <v>0</v>
      </c>
    </row>
    <row r="8" spans="1:8" x14ac:dyDescent="0.25">
      <c r="A8" s="21">
        <v>5</v>
      </c>
      <c r="B8" s="21" t="s">
        <v>35</v>
      </c>
      <c r="C8" s="21">
        <v>0</v>
      </c>
      <c r="D8" s="21">
        <v>0</v>
      </c>
      <c r="E8" s="21">
        <v>0</v>
      </c>
      <c r="F8" s="21">
        <v>0</v>
      </c>
      <c r="G8" s="21"/>
      <c r="H8" s="21">
        <v>0</v>
      </c>
    </row>
    <row r="9" spans="1:8" x14ac:dyDescent="0.25">
      <c r="A9" s="21">
        <v>6</v>
      </c>
      <c r="B9" s="21" t="s">
        <v>36</v>
      </c>
      <c r="C9" s="21">
        <v>0</v>
      </c>
      <c r="D9" s="21">
        <v>0</v>
      </c>
      <c r="E9" s="21">
        <v>0</v>
      </c>
      <c r="F9" s="21">
        <v>0</v>
      </c>
      <c r="G9" s="21"/>
      <c r="H9" s="21">
        <v>0</v>
      </c>
    </row>
    <row r="10" spans="1:8" x14ac:dyDescent="0.25">
      <c r="A10" s="21">
        <v>7</v>
      </c>
      <c r="B10" s="21" t="s">
        <v>51</v>
      </c>
      <c r="C10" s="21">
        <v>0</v>
      </c>
      <c r="D10" s="21">
        <v>0</v>
      </c>
      <c r="E10" s="21">
        <v>0</v>
      </c>
      <c r="F10" s="21">
        <v>0</v>
      </c>
      <c r="G10" s="21"/>
      <c r="H10" s="21">
        <v>0</v>
      </c>
    </row>
    <row r="11" spans="1:8" x14ac:dyDescent="0.25">
      <c r="A11" s="21">
        <v>8</v>
      </c>
      <c r="B11" s="21" t="s">
        <v>37</v>
      </c>
      <c r="C11" s="21">
        <v>0</v>
      </c>
      <c r="D11" s="21">
        <v>0</v>
      </c>
      <c r="E11" s="21">
        <v>0</v>
      </c>
      <c r="F11" s="21">
        <v>0</v>
      </c>
      <c r="G11" s="21"/>
      <c r="H11" s="21">
        <v>0</v>
      </c>
    </row>
    <row r="12" spans="1:8" x14ac:dyDescent="0.25">
      <c r="A12" s="21">
        <v>9</v>
      </c>
      <c r="B12" s="21" t="s">
        <v>39</v>
      </c>
      <c r="C12" s="21">
        <v>0</v>
      </c>
      <c r="D12" s="21">
        <v>0</v>
      </c>
      <c r="E12" s="21">
        <v>0</v>
      </c>
      <c r="F12" s="21">
        <v>0</v>
      </c>
      <c r="G12" s="21"/>
      <c r="H12" s="21">
        <v>0</v>
      </c>
    </row>
    <row r="13" spans="1:8" x14ac:dyDescent="0.25">
      <c r="A13" s="21">
        <v>10</v>
      </c>
      <c r="B13" s="21" t="s">
        <v>40</v>
      </c>
      <c r="C13" s="21">
        <v>0</v>
      </c>
      <c r="D13" s="21">
        <v>0</v>
      </c>
      <c r="E13" s="21">
        <v>0</v>
      </c>
      <c r="F13" s="21">
        <v>0</v>
      </c>
      <c r="G13" s="21"/>
      <c r="H13" s="21">
        <v>0</v>
      </c>
    </row>
    <row r="14" spans="1:8" x14ac:dyDescent="0.25">
      <c r="A14" s="21">
        <v>11</v>
      </c>
      <c r="B14" s="21" t="s">
        <v>41</v>
      </c>
      <c r="C14" s="21">
        <v>0</v>
      </c>
      <c r="D14" s="21">
        <v>0</v>
      </c>
      <c r="E14" s="21">
        <v>0</v>
      </c>
      <c r="F14" s="21">
        <v>0</v>
      </c>
      <c r="G14" s="21"/>
      <c r="H14" s="21">
        <v>0</v>
      </c>
    </row>
    <row r="15" spans="1:8" x14ac:dyDescent="0.25">
      <c r="A15" s="21">
        <v>12</v>
      </c>
      <c r="B15" s="21" t="s">
        <v>42</v>
      </c>
      <c r="C15" s="21">
        <v>0</v>
      </c>
      <c r="D15" s="21">
        <v>0</v>
      </c>
      <c r="E15" s="21">
        <v>0</v>
      </c>
      <c r="F15" s="21">
        <v>0</v>
      </c>
      <c r="G15" s="21"/>
      <c r="H15" s="21">
        <v>0</v>
      </c>
    </row>
    <row r="16" spans="1:8" x14ac:dyDescent="0.25">
      <c r="A16" s="21">
        <v>13</v>
      </c>
      <c r="B16" s="21" t="s">
        <v>43</v>
      </c>
      <c r="C16" s="21">
        <v>0</v>
      </c>
      <c r="D16" s="21">
        <v>0</v>
      </c>
      <c r="E16" s="21">
        <v>0</v>
      </c>
      <c r="F16" s="21">
        <v>0</v>
      </c>
      <c r="G16" s="21"/>
      <c r="H16" s="21">
        <v>0</v>
      </c>
    </row>
    <row r="17" spans="1:8" x14ac:dyDescent="0.25">
      <c r="A17" s="21">
        <v>14</v>
      </c>
      <c r="B17" s="21" t="s">
        <v>44</v>
      </c>
      <c r="C17" s="21">
        <v>0</v>
      </c>
      <c r="D17" s="21">
        <v>0</v>
      </c>
      <c r="E17" s="21">
        <v>0</v>
      </c>
      <c r="F17" s="21">
        <v>0</v>
      </c>
      <c r="G17" s="21"/>
      <c r="H17" s="21">
        <v>0</v>
      </c>
    </row>
    <row r="18" spans="1:8" x14ac:dyDescent="0.25">
      <c r="A18" s="21">
        <v>15</v>
      </c>
      <c r="B18" s="21" t="s">
        <v>45</v>
      </c>
      <c r="C18" s="21">
        <v>4</v>
      </c>
      <c r="D18" s="21">
        <v>1.51</v>
      </c>
      <c r="E18" s="21">
        <v>0.51</v>
      </c>
      <c r="F18" s="21">
        <v>0.04</v>
      </c>
      <c r="G18" s="21">
        <v>8</v>
      </c>
      <c r="H18" s="21">
        <v>0.47</v>
      </c>
    </row>
    <row r="19" spans="1:8" x14ac:dyDescent="0.25">
      <c r="A19" s="21">
        <v>16</v>
      </c>
      <c r="B19" s="21" t="s">
        <v>46</v>
      </c>
      <c r="C19" s="21">
        <v>0</v>
      </c>
      <c r="D19" s="21">
        <v>0</v>
      </c>
      <c r="E19" s="21">
        <v>0</v>
      </c>
      <c r="F19" s="21">
        <v>0</v>
      </c>
      <c r="G19" s="21"/>
      <c r="H19" s="21">
        <v>0</v>
      </c>
    </row>
    <row r="20" spans="1:8" x14ac:dyDescent="0.25">
      <c r="A20" s="21">
        <v>17</v>
      </c>
      <c r="B20" s="21" t="s">
        <v>47</v>
      </c>
      <c r="C20" s="21">
        <v>7</v>
      </c>
      <c r="D20" s="21">
        <v>7.04</v>
      </c>
      <c r="E20" s="21">
        <v>5.37</v>
      </c>
      <c r="F20" s="21">
        <v>0</v>
      </c>
      <c r="G20" s="21">
        <v>0</v>
      </c>
      <c r="H20" s="21">
        <v>5.37</v>
      </c>
    </row>
    <row r="21" spans="1:8" x14ac:dyDescent="0.25">
      <c r="A21" s="21">
        <v>18</v>
      </c>
      <c r="B21" s="21" t="s">
        <v>48</v>
      </c>
      <c r="C21" s="21">
        <v>13</v>
      </c>
      <c r="D21" s="21">
        <v>7.04</v>
      </c>
      <c r="E21" s="21">
        <v>4.47</v>
      </c>
      <c r="F21" s="21">
        <v>0.25</v>
      </c>
      <c r="G21" s="21">
        <v>6</v>
      </c>
      <c r="H21" s="21">
        <v>4.22</v>
      </c>
    </row>
    <row r="22" spans="1:8" x14ac:dyDescent="0.25">
      <c r="A22" s="21">
        <v>19</v>
      </c>
      <c r="B22" s="21" t="s">
        <v>49</v>
      </c>
      <c r="C22" s="21">
        <v>0</v>
      </c>
      <c r="D22" s="21">
        <v>0</v>
      </c>
      <c r="E22" s="21">
        <v>0</v>
      </c>
      <c r="F22" s="21">
        <v>0</v>
      </c>
      <c r="G22" s="21"/>
      <c r="H22" s="21">
        <v>0</v>
      </c>
    </row>
    <row r="23" spans="1:8" x14ac:dyDescent="0.25">
      <c r="A23" s="21">
        <v>20</v>
      </c>
      <c r="B23" s="21" t="s">
        <v>50</v>
      </c>
      <c r="C23" s="21">
        <v>0</v>
      </c>
      <c r="D23" s="21">
        <v>0</v>
      </c>
      <c r="E23" s="21">
        <v>0</v>
      </c>
      <c r="F23" s="21">
        <v>0</v>
      </c>
      <c r="G23" s="21"/>
      <c r="H23" s="21">
        <v>0</v>
      </c>
    </row>
    <row r="24" spans="1:8" x14ac:dyDescent="0.25">
      <c r="A24" s="22" t="s">
        <v>83</v>
      </c>
      <c r="B24" s="22" t="s">
        <v>5</v>
      </c>
      <c r="C24" s="22">
        <v>24</v>
      </c>
      <c r="D24" s="22">
        <v>15.59</v>
      </c>
      <c r="E24" s="22">
        <v>10.35</v>
      </c>
      <c r="F24" s="22">
        <v>0.28999999999999998</v>
      </c>
      <c r="G24" s="22">
        <v>14</v>
      </c>
      <c r="H24" s="22">
        <v>10.06</v>
      </c>
    </row>
    <row r="25" spans="1:8" x14ac:dyDescent="0.25">
      <c r="A25" s="21">
        <v>1</v>
      </c>
      <c r="B25" s="21" t="s">
        <v>57</v>
      </c>
      <c r="C25" s="21">
        <v>0</v>
      </c>
      <c r="D25" s="21">
        <v>0</v>
      </c>
      <c r="E25" s="21">
        <v>0</v>
      </c>
      <c r="F25" s="21">
        <v>0</v>
      </c>
      <c r="G25" s="21"/>
      <c r="H25" s="21">
        <v>0</v>
      </c>
    </row>
    <row r="26" spans="1:8" x14ac:dyDescent="0.25">
      <c r="A26" s="21">
        <v>2</v>
      </c>
      <c r="B26" s="21" t="s">
        <v>61</v>
      </c>
      <c r="C26" s="21">
        <v>0</v>
      </c>
      <c r="D26" s="21">
        <v>0</v>
      </c>
      <c r="E26" s="21">
        <v>0</v>
      </c>
      <c r="F26" s="21">
        <v>0</v>
      </c>
      <c r="G26" s="21"/>
      <c r="H26" s="21">
        <v>0</v>
      </c>
    </row>
    <row r="27" spans="1:8" x14ac:dyDescent="0.25">
      <c r="A27" s="21">
        <v>3</v>
      </c>
      <c r="B27" s="21" t="s">
        <v>54</v>
      </c>
      <c r="C27" s="21">
        <v>0</v>
      </c>
      <c r="D27" s="21">
        <v>0</v>
      </c>
      <c r="E27" s="21">
        <v>0</v>
      </c>
      <c r="F27" s="21">
        <v>0</v>
      </c>
      <c r="G27" s="21"/>
      <c r="H27" s="21">
        <v>0</v>
      </c>
    </row>
    <row r="28" spans="1:8" x14ac:dyDescent="0.25">
      <c r="A28" s="21">
        <v>4</v>
      </c>
      <c r="B28" s="21" t="s">
        <v>53</v>
      </c>
      <c r="C28" s="21">
        <v>1</v>
      </c>
      <c r="D28" s="21">
        <v>0.24</v>
      </c>
      <c r="E28" s="21">
        <v>0.04</v>
      </c>
      <c r="F28" s="21">
        <v>0.04</v>
      </c>
      <c r="G28" s="21">
        <v>100</v>
      </c>
      <c r="H28" s="21">
        <v>0</v>
      </c>
    </row>
    <row r="29" spans="1:8" x14ac:dyDescent="0.25">
      <c r="A29" s="21">
        <v>5</v>
      </c>
      <c r="B29" s="21" t="s">
        <v>56</v>
      </c>
      <c r="C29" s="21">
        <v>0</v>
      </c>
      <c r="D29" s="21">
        <v>0</v>
      </c>
      <c r="E29" s="21">
        <v>0</v>
      </c>
      <c r="F29" s="21">
        <v>0</v>
      </c>
      <c r="G29" s="21"/>
      <c r="H29" s="21">
        <v>0</v>
      </c>
    </row>
    <row r="30" spans="1:8" x14ac:dyDescent="0.25">
      <c r="A30" s="21">
        <v>6</v>
      </c>
      <c r="B30" s="21" t="s">
        <v>59</v>
      </c>
      <c r="C30" s="21">
        <v>0</v>
      </c>
      <c r="D30" s="21">
        <v>0</v>
      </c>
      <c r="E30" s="21">
        <v>0</v>
      </c>
      <c r="F30" s="21">
        <v>0</v>
      </c>
      <c r="G30" s="21"/>
      <c r="H30" s="21">
        <v>0</v>
      </c>
    </row>
    <row r="31" spans="1:8" x14ac:dyDescent="0.25">
      <c r="A31" s="21">
        <v>7</v>
      </c>
      <c r="B31" s="21" t="s">
        <v>60</v>
      </c>
      <c r="C31" s="21">
        <v>0</v>
      </c>
      <c r="D31" s="21">
        <v>0</v>
      </c>
      <c r="E31" s="21">
        <v>0</v>
      </c>
      <c r="F31" s="21">
        <v>0</v>
      </c>
      <c r="G31" s="21"/>
      <c r="H31" s="21">
        <v>0</v>
      </c>
    </row>
    <row r="32" spans="1:8" x14ac:dyDescent="0.25">
      <c r="A32" s="21">
        <v>8</v>
      </c>
      <c r="B32" s="21" t="s">
        <v>58</v>
      </c>
      <c r="C32" s="21">
        <v>0</v>
      </c>
      <c r="D32" s="21">
        <v>0</v>
      </c>
      <c r="E32" s="21">
        <v>0</v>
      </c>
      <c r="F32" s="21">
        <v>0</v>
      </c>
      <c r="G32" s="21"/>
      <c r="H32" s="21">
        <v>0</v>
      </c>
    </row>
    <row r="33" spans="1:8" x14ac:dyDescent="0.25">
      <c r="A33" s="22" t="s">
        <v>85</v>
      </c>
      <c r="B33" s="22" t="s">
        <v>5</v>
      </c>
      <c r="C33" s="22">
        <v>1</v>
      </c>
      <c r="D33" s="22">
        <v>0.24</v>
      </c>
      <c r="E33" s="22">
        <v>0.04</v>
      </c>
      <c r="F33" s="22">
        <v>0.04</v>
      </c>
      <c r="G33" s="22">
        <v>100</v>
      </c>
      <c r="H33" s="22">
        <v>0</v>
      </c>
    </row>
    <row r="34" spans="1:8" x14ac:dyDescent="0.25">
      <c r="A34" s="21">
        <v>1</v>
      </c>
      <c r="B34" s="21" t="s">
        <v>64</v>
      </c>
      <c r="C34" s="21">
        <v>428</v>
      </c>
      <c r="D34" s="21">
        <v>254.93</v>
      </c>
      <c r="E34" s="21">
        <v>15.97</v>
      </c>
      <c r="F34" s="21">
        <v>9.76</v>
      </c>
      <c r="G34" s="21">
        <v>61</v>
      </c>
      <c r="H34" s="21">
        <v>6.21</v>
      </c>
    </row>
    <row r="35" spans="1:8" x14ac:dyDescent="0.25">
      <c r="A35" s="22" t="s">
        <v>86</v>
      </c>
      <c r="B35" s="22" t="s">
        <v>5</v>
      </c>
      <c r="C35" s="22">
        <v>428</v>
      </c>
      <c r="D35" s="22">
        <v>254.93</v>
      </c>
      <c r="E35" s="22">
        <v>15.97</v>
      </c>
      <c r="F35" s="22">
        <v>9.76</v>
      </c>
      <c r="G35" s="22">
        <v>61</v>
      </c>
      <c r="H35" s="22">
        <v>6.21</v>
      </c>
    </row>
    <row r="36" spans="1:8" x14ac:dyDescent="0.25">
      <c r="A36" s="21">
        <v>1</v>
      </c>
      <c r="B36" s="21" t="s">
        <v>67</v>
      </c>
      <c r="C36" s="21">
        <v>0</v>
      </c>
      <c r="D36" s="21">
        <v>0</v>
      </c>
      <c r="E36" s="21">
        <v>0</v>
      </c>
      <c r="F36" s="21">
        <v>0</v>
      </c>
      <c r="G36" s="21"/>
      <c r="H36" s="21">
        <v>0</v>
      </c>
    </row>
    <row r="37" spans="1:8" x14ac:dyDescent="0.25">
      <c r="A37" s="21">
        <v>2</v>
      </c>
      <c r="B37" s="21" t="s">
        <v>66</v>
      </c>
      <c r="C37" s="21">
        <v>40</v>
      </c>
      <c r="D37" s="21">
        <v>16.93</v>
      </c>
      <c r="E37" s="21">
        <v>0.88</v>
      </c>
      <c r="F37" s="21">
        <v>0.88</v>
      </c>
      <c r="G37" s="21">
        <v>100</v>
      </c>
      <c r="H37" s="21">
        <v>0</v>
      </c>
    </row>
    <row r="38" spans="1:8" x14ac:dyDescent="0.25">
      <c r="A38" s="21">
        <v>3</v>
      </c>
      <c r="B38" s="21" t="s">
        <v>68</v>
      </c>
      <c r="C38" s="21">
        <v>0</v>
      </c>
      <c r="D38" s="21">
        <v>0</v>
      </c>
      <c r="E38" s="21">
        <v>0</v>
      </c>
      <c r="F38" s="21">
        <v>0</v>
      </c>
      <c r="G38" s="21"/>
      <c r="H38" s="21">
        <v>0</v>
      </c>
    </row>
    <row r="39" spans="1:8" x14ac:dyDescent="0.25">
      <c r="A39" s="22" t="s">
        <v>88</v>
      </c>
      <c r="B39" s="22" t="s">
        <v>5</v>
      </c>
      <c r="C39" s="22">
        <v>493</v>
      </c>
      <c r="D39" s="22">
        <v>287.69</v>
      </c>
      <c r="E39" s="22">
        <v>27.24</v>
      </c>
      <c r="F39" s="22">
        <v>10.97</v>
      </c>
      <c r="G39" s="22">
        <v>275</v>
      </c>
      <c r="H39" s="22">
        <v>16.27</v>
      </c>
    </row>
  </sheetData>
  <mergeCells count="2">
    <mergeCell ref="A1:H1"/>
    <mergeCell ref="A2:H2"/>
  </mergeCells>
  <pageMargins left="0.7" right="0.7" top="0.75" bottom="0.75" header="0.3" footer="0.3"/>
  <pageSetup orientation="portrait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"/>
  <sheetViews>
    <sheetView workbookViewId="0">
      <selection activeCell="A44" sqref="A44:XFD45"/>
    </sheetView>
  </sheetViews>
  <sheetFormatPr defaultColWidth="12" defaultRowHeight="15" x14ac:dyDescent="0.25"/>
  <cols>
    <col min="1" max="1" width="9.7109375" style="88" customWidth="1"/>
    <col min="2" max="16384" width="12" style="88"/>
  </cols>
  <sheetData>
    <row r="1" spans="1:8" ht="15.75" customHeight="1" x14ac:dyDescent="0.25">
      <c r="A1" s="355" t="s">
        <v>237</v>
      </c>
      <c r="B1" s="356"/>
      <c r="C1" s="356"/>
      <c r="D1" s="356"/>
      <c r="E1" s="356"/>
      <c r="F1" s="356"/>
      <c r="G1" s="356"/>
      <c r="H1" s="356"/>
    </row>
    <row r="2" spans="1:8" x14ac:dyDescent="0.25">
      <c r="A2" s="357" t="s">
        <v>73</v>
      </c>
      <c r="B2" s="356"/>
      <c r="C2" s="356"/>
      <c r="D2" s="356"/>
      <c r="E2" s="356"/>
      <c r="F2" s="356"/>
      <c r="G2" s="356"/>
      <c r="H2" s="356"/>
    </row>
    <row r="3" spans="1:8" s="18" customFormat="1" ht="45" x14ac:dyDescent="0.25">
      <c r="A3" s="17" t="s">
        <v>74</v>
      </c>
      <c r="B3" s="17" t="s">
        <v>24</v>
      </c>
      <c r="C3" s="17" t="s">
        <v>238</v>
      </c>
      <c r="D3" s="17" t="s">
        <v>239</v>
      </c>
      <c r="E3" s="17" t="s">
        <v>240</v>
      </c>
      <c r="F3" s="17" t="s">
        <v>241</v>
      </c>
      <c r="G3" s="17" t="s">
        <v>242</v>
      </c>
      <c r="H3" s="17" t="s">
        <v>243</v>
      </c>
    </row>
    <row r="4" spans="1:8" x14ac:dyDescent="0.25">
      <c r="A4" s="21">
        <v>1</v>
      </c>
      <c r="B4" s="21" t="s">
        <v>31</v>
      </c>
      <c r="C4" s="21">
        <v>257</v>
      </c>
      <c r="D4" s="21">
        <v>1518</v>
      </c>
      <c r="E4" s="21">
        <v>91</v>
      </c>
      <c r="F4" s="21">
        <v>155.5</v>
      </c>
      <c r="G4" s="21">
        <v>3</v>
      </c>
      <c r="H4" s="21">
        <v>4.5</v>
      </c>
    </row>
    <row r="5" spans="1:8" x14ac:dyDescent="0.25">
      <c r="A5" s="21">
        <v>2</v>
      </c>
      <c r="B5" s="21" t="s">
        <v>32</v>
      </c>
      <c r="C5" s="21">
        <v>10</v>
      </c>
      <c r="D5" s="21">
        <v>15.2</v>
      </c>
      <c r="E5" s="21">
        <v>41</v>
      </c>
      <c r="F5" s="21">
        <v>76</v>
      </c>
      <c r="G5" s="21">
        <v>0</v>
      </c>
      <c r="H5" s="21">
        <v>0</v>
      </c>
    </row>
    <row r="6" spans="1:8" x14ac:dyDescent="0.25">
      <c r="A6" s="21">
        <v>3</v>
      </c>
      <c r="B6" s="21" t="s">
        <v>33</v>
      </c>
      <c r="C6" s="21">
        <v>1078</v>
      </c>
      <c r="D6" s="21">
        <v>4037.69</v>
      </c>
      <c r="E6" s="21">
        <v>1212</v>
      </c>
      <c r="F6" s="21">
        <v>5010.9799999999996</v>
      </c>
      <c r="G6" s="21">
        <v>0</v>
      </c>
      <c r="H6" s="21">
        <v>0</v>
      </c>
    </row>
    <row r="7" spans="1:8" x14ac:dyDescent="0.25">
      <c r="A7" s="21">
        <v>4</v>
      </c>
      <c r="B7" s="21" t="s">
        <v>34</v>
      </c>
      <c r="C7" s="21">
        <v>650</v>
      </c>
      <c r="D7" s="21">
        <v>1141.5999999999999</v>
      </c>
      <c r="E7" s="21">
        <v>326</v>
      </c>
      <c r="F7" s="21">
        <v>458</v>
      </c>
      <c r="G7" s="21">
        <v>6</v>
      </c>
      <c r="H7" s="21">
        <v>5</v>
      </c>
    </row>
    <row r="8" spans="1:8" x14ac:dyDescent="0.25">
      <c r="A8" s="21">
        <v>5</v>
      </c>
      <c r="B8" s="21" t="s">
        <v>35</v>
      </c>
      <c r="C8" s="21">
        <v>5</v>
      </c>
      <c r="D8" s="21">
        <v>2.8</v>
      </c>
      <c r="E8" s="21">
        <v>6</v>
      </c>
      <c r="F8" s="21">
        <v>3.2</v>
      </c>
      <c r="G8" s="21">
        <v>0</v>
      </c>
      <c r="H8" s="21">
        <v>0</v>
      </c>
    </row>
    <row r="9" spans="1:8" x14ac:dyDescent="0.25">
      <c r="A9" s="21">
        <v>6</v>
      </c>
      <c r="B9" s="21" t="s">
        <v>36</v>
      </c>
      <c r="C9" s="21">
        <v>1402</v>
      </c>
      <c r="D9" s="21">
        <v>3748.58</v>
      </c>
      <c r="E9" s="21">
        <v>0</v>
      </c>
      <c r="F9" s="21">
        <v>0</v>
      </c>
      <c r="G9" s="21">
        <v>0</v>
      </c>
      <c r="H9" s="21">
        <v>0</v>
      </c>
    </row>
    <row r="10" spans="1:8" x14ac:dyDescent="0.25">
      <c r="A10" s="21">
        <v>7</v>
      </c>
      <c r="B10" s="21" t="s">
        <v>37</v>
      </c>
      <c r="C10" s="21">
        <v>797</v>
      </c>
      <c r="D10" s="21">
        <v>3002.2</v>
      </c>
      <c r="E10" s="21">
        <v>671</v>
      </c>
      <c r="F10" s="21">
        <v>3702</v>
      </c>
      <c r="G10" s="21">
        <v>0</v>
      </c>
      <c r="H10" s="21">
        <v>0</v>
      </c>
    </row>
    <row r="11" spans="1:8" x14ac:dyDescent="0.25">
      <c r="A11" s="21">
        <v>8</v>
      </c>
      <c r="B11" s="21" t="s">
        <v>38</v>
      </c>
      <c r="C11" s="21">
        <v>5</v>
      </c>
      <c r="D11" s="21">
        <v>23.47</v>
      </c>
      <c r="E11" s="21">
        <v>0</v>
      </c>
      <c r="F11" s="21">
        <v>0</v>
      </c>
      <c r="G11" s="21">
        <v>0</v>
      </c>
      <c r="H11" s="21">
        <v>0</v>
      </c>
    </row>
    <row r="12" spans="1:8" x14ac:dyDescent="0.25">
      <c r="A12" s="21">
        <v>9</v>
      </c>
      <c r="B12" s="21" t="s">
        <v>39</v>
      </c>
      <c r="C12" s="21">
        <v>224</v>
      </c>
      <c r="D12" s="21">
        <v>1986.84</v>
      </c>
      <c r="E12" s="21">
        <v>111</v>
      </c>
      <c r="F12" s="21">
        <v>897.61</v>
      </c>
      <c r="G12" s="21">
        <v>0</v>
      </c>
      <c r="H12" s="21">
        <v>0</v>
      </c>
    </row>
    <row r="13" spans="1:8" x14ac:dyDescent="0.25">
      <c r="A13" s="21">
        <v>10</v>
      </c>
      <c r="B13" s="21" t="s">
        <v>40</v>
      </c>
      <c r="C13" s="21">
        <v>538</v>
      </c>
      <c r="D13" s="21">
        <v>919.52</v>
      </c>
      <c r="E13" s="21">
        <v>102</v>
      </c>
      <c r="F13" s="21">
        <v>289.05</v>
      </c>
      <c r="G13" s="21">
        <v>0</v>
      </c>
      <c r="H13" s="21">
        <v>0</v>
      </c>
    </row>
    <row r="14" spans="1:8" x14ac:dyDescent="0.25">
      <c r="A14" s="21">
        <v>11</v>
      </c>
      <c r="B14" s="21" t="s">
        <v>41</v>
      </c>
      <c r="C14" s="21">
        <v>576</v>
      </c>
      <c r="D14" s="21">
        <v>3275.25</v>
      </c>
      <c r="E14" s="21">
        <v>360</v>
      </c>
      <c r="F14" s="21">
        <v>2661.64</v>
      </c>
      <c r="G14" s="21">
        <v>0</v>
      </c>
      <c r="H14" s="21">
        <v>0</v>
      </c>
    </row>
    <row r="15" spans="1:8" x14ac:dyDescent="0.25">
      <c r="A15" s="21">
        <v>12</v>
      </c>
      <c r="B15" s="21" t="s">
        <v>42</v>
      </c>
      <c r="C15" s="21">
        <v>27</v>
      </c>
      <c r="D15" s="21">
        <v>45.43</v>
      </c>
      <c r="E15" s="21">
        <v>27</v>
      </c>
      <c r="F15" s="21">
        <v>45.43</v>
      </c>
      <c r="G15" s="21">
        <v>0</v>
      </c>
      <c r="H15" s="21">
        <v>0</v>
      </c>
    </row>
    <row r="16" spans="1:8" x14ac:dyDescent="0.25">
      <c r="A16" s="21">
        <v>13</v>
      </c>
      <c r="B16" s="21" t="s">
        <v>43</v>
      </c>
      <c r="C16" s="21">
        <v>371</v>
      </c>
      <c r="D16" s="21">
        <v>551.26</v>
      </c>
      <c r="E16" s="21">
        <v>184</v>
      </c>
      <c r="F16" s="21">
        <v>2543.0700000000002</v>
      </c>
      <c r="G16" s="21">
        <v>0</v>
      </c>
      <c r="H16" s="21">
        <v>0</v>
      </c>
    </row>
    <row r="17" spans="1:8" x14ac:dyDescent="0.25">
      <c r="A17" s="21">
        <v>14</v>
      </c>
      <c r="B17" s="21" t="s">
        <v>44</v>
      </c>
      <c r="C17" s="21">
        <v>61</v>
      </c>
      <c r="D17" s="21">
        <v>109.69</v>
      </c>
      <c r="E17" s="21">
        <v>39</v>
      </c>
      <c r="F17" s="21">
        <v>63.57</v>
      </c>
      <c r="G17" s="21">
        <v>0</v>
      </c>
      <c r="H17" s="21">
        <v>0</v>
      </c>
    </row>
    <row r="18" spans="1:8" x14ac:dyDescent="0.25">
      <c r="A18" s="21">
        <v>15</v>
      </c>
      <c r="B18" s="21" t="s">
        <v>45</v>
      </c>
      <c r="C18" s="21">
        <v>81389</v>
      </c>
      <c r="D18" s="21">
        <v>247328</v>
      </c>
      <c r="E18" s="21">
        <v>50841</v>
      </c>
      <c r="F18" s="21">
        <v>104372</v>
      </c>
      <c r="G18" s="21">
        <v>10</v>
      </c>
      <c r="H18" s="21">
        <v>36.380000000000003</v>
      </c>
    </row>
    <row r="19" spans="1:8" x14ac:dyDescent="0.25">
      <c r="A19" s="21">
        <v>16</v>
      </c>
      <c r="B19" s="21" t="s">
        <v>46</v>
      </c>
      <c r="C19" s="21">
        <v>417</v>
      </c>
      <c r="D19" s="21">
        <v>1087.0899999999999</v>
      </c>
      <c r="E19" s="21">
        <v>394</v>
      </c>
      <c r="F19" s="21">
        <v>855.99</v>
      </c>
      <c r="G19" s="21">
        <v>0</v>
      </c>
      <c r="H19" s="21">
        <v>0</v>
      </c>
    </row>
    <row r="20" spans="1:8" x14ac:dyDescent="0.25">
      <c r="A20" s="21">
        <v>17</v>
      </c>
      <c r="B20" s="21" t="s">
        <v>47</v>
      </c>
      <c r="C20" s="21">
        <v>2598</v>
      </c>
      <c r="D20" s="21">
        <v>7387</v>
      </c>
      <c r="E20" s="21">
        <v>2646</v>
      </c>
      <c r="F20" s="21">
        <v>270</v>
      </c>
      <c r="G20" s="21">
        <v>14</v>
      </c>
      <c r="H20" s="21">
        <v>16</v>
      </c>
    </row>
    <row r="21" spans="1:8" x14ac:dyDescent="0.25">
      <c r="A21" s="21">
        <v>18</v>
      </c>
      <c r="B21" s="21" t="s">
        <v>48</v>
      </c>
      <c r="C21" s="21">
        <v>624</v>
      </c>
      <c r="D21" s="21">
        <v>2659.82</v>
      </c>
      <c r="E21" s="21">
        <v>377</v>
      </c>
      <c r="F21" s="21">
        <v>1283.94</v>
      </c>
      <c r="G21" s="21">
        <v>0</v>
      </c>
      <c r="H21" s="21">
        <v>0</v>
      </c>
    </row>
    <row r="22" spans="1:8" x14ac:dyDescent="0.25">
      <c r="A22" s="21">
        <v>19</v>
      </c>
      <c r="B22" s="21" t="s">
        <v>49</v>
      </c>
      <c r="C22" s="21">
        <v>714</v>
      </c>
      <c r="D22" s="21">
        <v>2989.58</v>
      </c>
      <c r="E22" s="21">
        <v>370</v>
      </c>
      <c r="F22" s="21">
        <v>606.84</v>
      </c>
      <c r="G22" s="21">
        <v>1</v>
      </c>
      <c r="H22" s="21">
        <v>0.64</v>
      </c>
    </row>
    <row r="23" spans="1:8" x14ac:dyDescent="0.25">
      <c r="A23" s="21">
        <v>20</v>
      </c>
      <c r="B23" s="21" t="s">
        <v>50</v>
      </c>
      <c r="C23" s="21">
        <v>704</v>
      </c>
      <c r="D23" s="21">
        <v>4797.71</v>
      </c>
      <c r="E23" s="21">
        <v>474</v>
      </c>
      <c r="F23" s="21">
        <v>2924.28</v>
      </c>
      <c r="G23" s="21">
        <v>0</v>
      </c>
      <c r="H23" s="21">
        <v>0</v>
      </c>
    </row>
    <row r="24" spans="1:8" x14ac:dyDescent="0.25">
      <c r="A24" s="21">
        <v>21</v>
      </c>
      <c r="B24" s="21" t="s">
        <v>51</v>
      </c>
      <c r="C24" s="21">
        <v>270</v>
      </c>
      <c r="D24" s="21">
        <v>370</v>
      </c>
      <c r="E24" s="21">
        <v>107</v>
      </c>
      <c r="F24" s="21">
        <v>230</v>
      </c>
      <c r="G24" s="21">
        <v>0</v>
      </c>
      <c r="H24" s="21">
        <v>0</v>
      </c>
    </row>
    <row r="25" spans="1:8" x14ac:dyDescent="0.25">
      <c r="A25" s="22" t="s">
        <v>83</v>
      </c>
      <c r="B25" s="22" t="s">
        <v>5</v>
      </c>
      <c r="C25" s="22">
        <v>92717</v>
      </c>
      <c r="D25" s="22">
        <v>286996.73</v>
      </c>
      <c r="E25" s="22">
        <v>58379</v>
      </c>
      <c r="F25" s="22">
        <v>126449.1</v>
      </c>
      <c r="G25" s="22">
        <v>34</v>
      </c>
      <c r="H25" s="22">
        <v>62.52</v>
      </c>
    </row>
    <row r="26" spans="1:8" x14ac:dyDescent="0.25">
      <c r="A26" s="21">
        <v>1</v>
      </c>
      <c r="B26" s="21" t="s">
        <v>53</v>
      </c>
      <c r="C26" s="21">
        <v>358</v>
      </c>
      <c r="D26" s="21">
        <v>1395.23</v>
      </c>
      <c r="E26" s="21">
        <v>3277</v>
      </c>
      <c r="F26" s="21">
        <v>5295.45</v>
      </c>
      <c r="G26" s="21">
        <v>0</v>
      </c>
      <c r="H26" s="21">
        <v>0</v>
      </c>
    </row>
    <row r="27" spans="1:8" x14ac:dyDescent="0.25">
      <c r="A27" s="21">
        <v>2</v>
      </c>
      <c r="B27" s="21" t="s">
        <v>54</v>
      </c>
      <c r="C27" s="21">
        <v>74</v>
      </c>
      <c r="D27" s="21">
        <v>317.64</v>
      </c>
      <c r="E27" s="21">
        <v>84</v>
      </c>
      <c r="F27" s="21">
        <v>343.4</v>
      </c>
      <c r="G27" s="21">
        <v>0</v>
      </c>
      <c r="H27" s="21">
        <v>0</v>
      </c>
    </row>
    <row r="28" spans="1:8" x14ac:dyDescent="0.25">
      <c r="A28" s="21">
        <v>3</v>
      </c>
      <c r="B28" s="21" t="s">
        <v>55</v>
      </c>
      <c r="C28" s="21">
        <v>193</v>
      </c>
      <c r="D28" s="21">
        <v>565.24</v>
      </c>
      <c r="E28" s="21">
        <v>347</v>
      </c>
      <c r="F28" s="21">
        <v>832.8</v>
      </c>
      <c r="G28" s="21">
        <v>0</v>
      </c>
      <c r="H28" s="21">
        <v>0</v>
      </c>
    </row>
    <row r="29" spans="1:8" x14ac:dyDescent="0.25">
      <c r="A29" s="21">
        <v>4</v>
      </c>
      <c r="B29" s="21" t="s">
        <v>56</v>
      </c>
      <c r="C29" s="21">
        <v>952</v>
      </c>
      <c r="D29" s="21">
        <v>6591</v>
      </c>
      <c r="E29" s="21">
        <v>342</v>
      </c>
      <c r="F29" s="21">
        <v>1732</v>
      </c>
      <c r="G29" s="21">
        <v>0</v>
      </c>
      <c r="H29" s="21">
        <v>0</v>
      </c>
    </row>
    <row r="30" spans="1:8" x14ac:dyDescent="0.25">
      <c r="A30" s="21">
        <v>5</v>
      </c>
      <c r="B30" s="21" t="s">
        <v>57</v>
      </c>
      <c r="C30" s="21">
        <v>12</v>
      </c>
      <c r="D30" s="21">
        <v>8.6999999999999993</v>
      </c>
      <c r="E30" s="21">
        <v>10</v>
      </c>
      <c r="F30" s="21">
        <v>5.3</v>
      </c>
      <c r="G30" s="21">
        <v>0</v>
      </c>
      <c r="H30" s="21">
        <v>0</v>
      </c>
    </row>
    <row r="31" spans="1:8" x14ac:dyDescent="0.25">
      <c r="A31" s="21">
        <v>6</v>
      </c>
      <c r="B31" s="21" t="s">
        <v>58</v>
      </c>
      <c r="C31" s="21">
        <v>0</v>
      </c>
      <c r="D31" s="21">
        <v>0</v>
      </c>
      <c r="E31" s="21">
        <v>0</v>
      </c>
      <c r="F31" s="21">
        <v>0</v>
      </c>
      <c r="G31" s="21">
        <v>0</v>
      </c>
      <c r="H31" s="21">
        <v>0</v>
      </c>
    </row>
    <row r="32" spans="1:8" x14ac:dyDescent="0.25">
      <c r="A32" s="21">
        <v>7</v>
      </c>
      <c r="B32" s="21" t="s">
        <v>59</v>
      </c>
      <c r="C32" s="21">
        <v>0</v>
      </c>
      <c r="D32" s="21">
        <v>0</v>
      </c>
      <c r="E32" s="21">
        <v>0</v>
      </c>
      <c r="F32" s="21">
        <v>0</v>
      </c>
      <c r="G32" s="21">
        <v>0</v>
      </c>
      <c r="H32" s="21">
        <v>0</v>
      </c>
    </row>
    <row r="33" spans="1:8" x14ac:dyDescent="0.25">
      <c r="A33" s="21">
        <v>8</v>
      </c>
      <c r="B33" s="21" t="s">
        <v>60</v>
      </c>
      <c r="C33" s="21">
        <v>0</v>
      </c>
      <c r="D33" s="21">
        <v>0</v>
      </c>
      <c r="E33" s="21">
        <v>0</v>
      </c>
      <c r="F33" s="21">
        <v>0</v>
      </c>
      <c r="G33" s="21">
        <v>0</v>
      </c>
      <c r="H33" s="21">
        <v>0</v>
      </c>
    </row>
    <row r="34" spans="1:8" x14ac:dyDescent="0.25">
      <c r="A34" s="21">
        <v>9</v>
      </c>
      <c r="B34" s="21" t="s">
        <v>61</v>
      </c>
      <c r="C34" s="21">
        <v>11280</v>
      </c>
      <c r="D34" s="21">
        <v>4412.24</v>
      </c>
      <c r="E34" s="21">
        <v>14328</v>
      </c>
      <c r="F34" s="21">
        <v>5681.98</v>
      </c>
      <c r="G34" s="21">
        <v>0</v>
      </c>
      <c r="H34" s="21">
        <v>0</v>
      </c>
    </row>
    <row r="35" spans="1:8" x14ac:dyDescent="0.25">
      <c r="A35" s="21">
        <v>10</v>
      </c>
      <c r="B35" s="21" t="s">
        <v>62</v>
      </c>
      <c r="C35" s="21">
        <v>0</v>
      </c>
      <c r="D35" s="21">
        <v>0</v>
      </c>
      <c r="E35" s="21">
        <v>0</v>
      </c>
      <c r="F35" s="21">
        <v>0</v>
      </c>
      <c r="G35" s="21">
        <v>0</v>
      </c>
      <c r="H35" s="21">
        <v>0</v>
      </c>
    </row>
    <row r="36" spans="1:8" x14ac:dyDescent="0.25">
      <c r="A36" s="21">
        <v>11</v>
      </c>
      <c r="B36" s="21" t="s">
        <v>84</v>
      </c>
      <c r="C36" s="21">
        <v>6022</v>
      </c>
      <c r="D36" s="21">
        <v>1091.48</v>
      </c>
      <c r="E36" s="21">
        <v>7981</v>
      </c>
      <c r="F36" s="21">
        <v>1571.11</v>
      </c>
      <c r="G36" s="21">
        <v>0</v>
      </c>
      <c r="H36" s="21">
        <v>0</v>
      </c>
    </row>
    <row r="37" spans="1:8" x14ac:dyDescent="0.25">
      <c r="A37" s="22" t="s">
        <v>85</v>
      </c>
      <c r="B37" s="22" t="s">
        <v>5</v>
      </c>
      <c r="C37" s="22">
        <v>18891</v>
      </c>
      <c r="D37" s="22">
        <v>14381.53</v>
      </c>
      <c r="E37" s="22">
        <v>26369</v>
      </c>
      <c r="F37" s="22">
        <v>15462.04</v>
      </c>
      <c r="G37" s="22">
        <v>0</v>
      </c>
      <c r="H37" s="22">
        <v>0</v>
      </c>
    </row>
    <row r="38" spans="1:8" x14ac:dyDescent="0.25">
      <c r="A38" s="21">
        <v>1</v>
      </c>
      <c r="B38" s="21" t="s">
        <v>64</v>
      </c>
      <c r="C38" s="21">
        <v>37795</v>
      </c>
      <c r="D38" s="21">
        <v>63740.08</v>
      </c>
      <c r="E38" s="21">
        <v>4519</v>
      </c>
      <c r="F38" s="21">
        <v>2479.5</v>
      </c>
      <c r="G38" s="21">
        <v>0</v>
      </c>
      <c r="H38" s="21">
        <v>0</v>
      </c>
    </row>
    <row r="39" spans="1:8" x14ac:dyDescent="0.25">
      <c r="A39" s="22" t="s">
        <v>86</v>
      </c>
      <c r="B39" s="22" t="s">
        <v>5</v>
      </c>
      <c r="C39" s="22">
        <v>37795</v>
      </c>
      <c r="D39" s="22">
        <v>63740.08</v>
      </c>
      <c r="E39" s="22">
        <v>4519</v>
      </c>
      <c r="F39" s="22">
        <v>2479.5</v>
      </c>
      <c r="G39" s="22">
        <v>0</v>
      </c>
      <c r="H39" s="22">
        <v>0</v>
      </c>
    </row>
    <row r="40" spans="1:8" x14ac:dyDescent="0.25">
      <c r="A40" s="21">
        <v>1</v>
      </c>
      <c r="B40" s="21" t="s">
        <v>66</v>
      </c>
      <c r="C40" s="21">
        <v>0</v>
      </c>
      <c r="D40" s="21">
        <v>0</v>
      </c>
      <c r="E40" s="21">
        <v>1340</v>
      </c>
      <c r="F40" s="21">
        <v>807.62</v>
      </c>
      <c r="G40" s="21">
        <v>163</v>
      </c>
      <c r="H40" s="21">
        <v>152.26</v>
      </c>
    </row>
    <row r="41" spans="1:8" x14ac:dyDescent="0.25">
      <c r="A41" s="21">
        <v>2</v>
      </c>
      <c r="B41" s="21" t="s">
        <v>67</v>
      </c>
      <c r="C41" s="21">
        <v>1526</v>
      </c>
      <c r="D41" s="21">
        <v>4985.21</v>
      </c>
      <c r="E41" s="21">
        <v>250</v>
      </c>
      <c r="F41" s="21">
        <v>998.92</v>
      </c>
      <c r="G41" s="21">
        <v>0</v>
      </c>
      <c r="H41" s="21">
        <v>0</v>
      </c>
    </row>
    <row r="42" spans="1:8" x14ac:dyDescent="0.25">
      <c r="A42" s="21">
        <v>3</v>
      </c>
      <c r="B42" s="21" t="s">
        <v>68</v>
      </c>
      <c r="C42" s="21">
        <v>2492</v>
      </c>
      <c r="D42" s="21">
        <v>5096.34</v>
      </c>
      <c r="E42" s="21">
        <v>1282</v>
      </c>
      <c r="F42" s="21">
        <v>2958.54</v>
      </c>
      <c r="G42" s="21">
        <v>0</v>
      </c>
      <c r="H42" s="21">
        <v>0</v>
      </c>
    </row>
    <row r="43" spans="1:8" x14ac:dyDescent="0.25">
      <c r="A43" s="22" t="s">
        <v>88</v>
      </c>
      <c r="B43" s="22" t="s">
        <v>5</v>
      </c>
      <c r="C43" s="22">
        <v>153421</v>
      </c>
      <c r="D43" s="22">
        <v>375199.89</v>
      </c>
      <c r="E43" s="22">
        <v>92139</v>
      </c>
      <c r="F43" s="22">
        <v>149155.72</v>
      </c>
      <c r="G43" s="22">
        <v>197</v>
      </c>
      <c r="H43" s="22">
        <v>214.78</v>
      </c>
    </row>
    <row r="44" spans="1:8" customFormat="1" ht="15" customHeight="1" x14ac:dyDescent="0.25"/>
    <row r="45" spans="1:8" customFormat="1" x14ac:dyDescent="0.25"/>
  </sheetData>
  <mergeCells count="2">
    <mergeCell ref="A1:H1"/>
    <mergeCell ref="A2:H2"/>
  </mergeCells>
  <pageMargins left="0.7" right="0.7" top="0.75" bottom="0.75" header="0.3" footer="0.3"/>
  <pageSetup scale="90" orientation="portrait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1"/>
  <sheetViews>
    <sheetView workbookViewId="0">
      <selection activeCell="M15" sqref="M15"/>
    </sheetView>
  </sheetViews>
  <sheetFormatPr defaultColWidth="11.140625" defaultRowHeight="15" x14ac:dyDescent="0.25"/>
  <cols>
    <col min="1" max="16384" width="11.140625" style="88"/>
  </cols>
  <sheetData>
    <row r="1" spans="1:10" ht="15.75" customHeight="1" x14ac:dyDescent="0.25">
      <c r="A1" s="355" t="s">
        <v>244</v>
      </c>
      <c r="B1" s="356"/>
      <c r="C1" s="356"/>
      <c r="D1" s="356"/>
      <c r="E1" s="356"/>
      <c r="F1" s="356"/>
      <c r="G1" s="356"/>
      <c r="H1" s="356"/>
      <c r="I1" s="356"/>
      <c r="J1" s="356"/>
    </row>
    <row r="2" spans="1:10" x14ac:dyDescent="0.25">
      <c r="A2" s="357" t="s">
        <v>217</v>
      </c>
      <c r="B2" s="356"/>
      <c r="C2" s="356"/>
      <c r="D2" s="356"/>
      <c r="E2" s="356"/>
      <c r="F2" s="356"/>
      <c r="G2" s="356"/>
      <c r="H2" s="356"/>
      <c r="I2" s="356"/>
      <c r="J2" s="356"/>
    </row>
    <row r="3" spans="1:10" ht="45" x14ac:dyDescent="0.25">
      <c r="A3" s="17" t="s">
        <v>74</v>
      </c>
      <c r="B3" s="17" t="s">
        <v>24</v>
      </c>
      <c r="C3" s="17" t="s">
        <v>245</v>
      </c>
      <c r="D3" s="17" t="s">
        <v>246</v>
      </c>
      <c r="E3" s="17" t="s">
        <v>247</v>
      </c>
      <c r="F3" s="17" t="s">
        <v>248</v>
      </c>
      <c r="G3" s="17" t="s">
        <v>249</v>
      </c>
      <c r="H3" s="17" t="s">
        <v>250</v>
      </c>
      <c r="I3" s="17" t="s">
        <v>251</v>
      </c>
      <c r="J3" s="17" t="s">
        <v>142</v>
      </c>
    </row>
    <row r="4" spans="1:10" x14ac:dyDescent="0.25">
      <c r="A4" s="21">
        <v>1</v>
      </c>
      <c r="B4" s="21" t="s">
        <v>31</v>
      </c>
      <c r="C4" s="21">
        <v>44</v>
      </c>
      <c r="D4" s="21">
        <v>345.12</v>
      </c>
      <c r="E4" s="21">
        <v>0</v>
      </c>
      <c r="F4" s="21">
        <v>0</v>
      </c>
      <c r="G4" s="21">
        <v>0</v>
      </c>
      <c r="H4" s="21">
        <v>0</v>
      </c>
      <c r="I4" s="21">
        <v>44</v>
      </c>
      <c r="J4" s="21">
        <v>345.12</v>
      </c>
    </row>
    <row r="5" spans="1:10" x14ac:dyDescent="0.25">
      <c r="A5" s="21">
        <v>2</v>
      </c>
      <c r="B5" s="21" t="s">
        <v>32</v>
      </c>
      <c r="C5" s="21">
        <v>8</v>
      </c>
      <c r="D5" s="21">
        <v>161.29</v>
      </c>
      <c r="E5" s="21">
        <v>0</v>
      </c>
      <c r="F5" s="21">
        <v>0</v>
      </c>
      <c r="G5" s="21">
        <v>0</v>
      </c>
      <c r="H5" s="21">
        <v>0</v>
      </c>
      <c r="I5" s="21">
        <v>8</v>
      </c>
      <c r="J5" s="21">
        <v>161.29</v>
      </c>
    </row>
    <row r="6" spans="1:10" x14ac:dyDescent="0.25">
      <c r="A6" s="21">
        <v>3</v>
      </c>
      <c r="B6" s="21" t="s">
        <v>33</v>
      </c>
      <c r="C6" s="21">
        <v>127</v>
      </c>
      <c r="D6" s="21">
        <v>3045.69</v>
      </c>
      <c r="E6" s="21">
        <v>0</v>
      </c>
      <c r="F6" s="21">
        <v>0</v>
      </c>
      <c r="G6" s="21">
        <v>0</v>
      </c>
      <c r="H6" s="21">
        <v>0</v>
      </c>
      <c r="I6" s="21">
        <v>127</v>
      </c>
      <c r="J6" s="21">
        <v>3045.69</v>
      </c>
    </row>
    <row r="7" spans="1:10" x14ac:dyDescent="0.25">
      <c r="A7" s="21">
        <v>4</v>
      </c>
      <c r="B7" s="21" t="s">
        <v>34</v>
      </c>
      <c r="C7" s="21">
        <v>16</v>
      </c>
      <c r="D7" s="21">
        <v>51.74</v>
      </c>
      <c r="E7" s="21">
        <v>13</v>
      </c>
      <c r="F7" s="21">
        <v>54.01</v>
      </c>
      <c r="G7" s="21">
        <v>0</v>
      </c>
      <c r="H7" s="21">
        <v>0</v>
      </c>
      <c r="I7" s="21">
        <v>29</v>
      </c>
      <c r="J7" s="21">
        <v>105.75</v>
      </c>
    </row>
    <row r="8" spans="1:10" x14ac:dyDescent="0.25">
      <c r="A8" s="21">
        <v>5</v>
      </c>
      <c r="B8" s="21" t="s">
        <v>35</v>
      </c>
      <c r="C8" s="21">
        <v>0</v>
      </c>
      <c r="D8" s="21">
        <v>0</v>
      </c>
      <c r="E8" s="21">
        <v>0</v>
      </c>
      <c r="F8" s="21">
        <v>0</v>
      </c>
      <c r="G8" s="21">
        <v>0</v>
      </c>
      <c r="H8" s="21">
        <v>0</v>
      </c>
      <c r="I8" s="21">
        <v>0</v>
      </c>
      <c r="J8" s="21">
        <v>0</v>
      </c>
    </row>
    <row r="9" spans="1:10" x14ac:dyDescent="0.25">
      <c r="A9" s="21">
        <v>6</v>
      </c>
      <c r="B9" s="21" t="s">
        <v>36</v>
      </c>
      <c r="C9" s="21">
        <v>20</v>
      </c>
      <c r="D9" s="21">
        <v>175.95</v>
      </c>
      <c r="E9" s="21">
        <v>13</v>
      </c>
      <c r="F9" s="21">
        <v>97.39</v>
      </c>
      <c r="G9" s="21">
        <v>11</v>
      </c>
      <c r="H9" s="21">
        <v>109.79</v>
      </c>
      <c r="I9" s="21">
        <v>44</v>
      </c>
      <c r="J9" s="21">
        <v>383.13</v>
      </c>
    </row>
    <row r="10" spans="1:10" x14ac:dyDescent="0.25">
      <c r="A10" s="21">
        <v>7</v>
      </c>
      <c r="B10" s="21" t="s">
        <v>51</v>
      </c>
      <c r="C10" s="21">
        <v>0</v>
      </c>
      <c r="D10" s="21">
        <v>0</v>
      </c>
      <c r="E10" s="21">
        <v>0</v>
      </c>
      <c r="F10" s="21">
        <v>0</v>
      </c>
      <c r="G10" s="21">
        <v>0</v>
      </c>
      <c r="H10" s="21">
        <v>0</v>
      </c>
      <c r="I10" s="21">
        <v>0</v>
      </c>
      <c r="J10" s="21">
        <v>0</v>
      </c>
    </row>
    <row r="11" spans="1:10" x14ac:dyDescent="0.25">
      <c r="A11" s="21">
        <v>8</v>
      </c>
      <c r="B11" s="21" t="s">
        <v>37</v>
      </c>
      <c r="C11" s="21">
        <v>14</v>
      </c>
      <c r="D11" s="21">
        <v>245.16</v>
      </c>
      <c r="E11" s="21">
        <v>7</v>
      </c>
      <c r="F11" s="21">
        <v>102.72</v>
      </c>
      <c r="G11" s="21">
        <v>0</v>
      </c>
      <c r="H11" s="21">
        <v>0</v>
      </c>
      <c r="I11" s="21">
        <v>21</v>
      </c>
      <c r="J11" s="21">
        <v>347.88</v>
      </c>
    </row>
    <row r="12" spans="1:10" x14ac:dyDescent="0.25">
      <c r="A12" s="21">
        <v>9</v>
      </c>
      <c r="B12" s="21" t="s">
        <v>39</v>
      </c>
      <c r="C12" s="21">
        <v>26</v>
      </c>
      <c r="D12" s="21">
        <v>110.08</v>
      </c>
      <c r="E12" s="21">
        <v>7</v>
      </c>
      <c r="F12" s="21">
        <v>49.12</v>
      </c>
      <c r="G12" s="21">
        <v>0</v>
      </c>
      <c r="H12" s="21">
        <v>0</v>
      </c>
      <c r="I12" s="21">
        <v>33</v>
      </c>
      <c r="J12" s="21">
        <v>159.19999999999999</v>
      </c>
    </row>
    <row r="13" spans="1:10" x14ac:dyDescent="0.25">
      <c r="A13" s="21">
        <v>10</v>
      </c>
      <c r="B13" s="21" t="s">
        <v>40</v>
      </c>
      <c r="C13" s="21">
        <v>23</v>
      </c>
      <c r="D13" s="21">
        <v>188</v>
      </c>
      <c r="E13" s="21">
        <v>0</v>
      </c>
      <c r="F13" s="21">
        <v>0</v>
      </c>
      <c r="G13" s="21">
        <v>13</v>
      </c>
      <c r="H13" s="21">
        <v>102.8</v>
      </c>
      <c r="I13" s="21">
        <v>36</v>
      </c>
      <c r="J13" s="21">
        <v>290.8</v>
      </c>
    </row>
    <row r="14" spans="1:10" x14ac:dyDescent="0.25">
      <c r="A14" s="21">
        <v>11</v>
      </c>
      <c r="B14" s="21" t="s">
        <v>41</v>
      </c>
      <c r="C14" s="21">
        <v>2</v>
      </c>
      <c r="D14" s="21">
        <v>21.91</v>
      </c>
      <c r="E14" s="21">
        <v>1</v>
      </c>
      <c r="F14" s="21">
        <v>0.01</v>
      </c>
      <c r="G14" s="21">
        <v>0</v>
      </c>
      <c r="H14" s="21">
        <v>0</v>
      </c>
      <c r="I14" s="21">
        <v>3</v>
      </c>
      <c r="J14" s="21">
        <v>21.92</v>
      </c>
    </row>
    <row r="15" spans="1:10" x14ac:dyDescent="0.25">
      <c r="A15" s="21">
        <v>12</v>
      </c>
      <c r="B15" s="21" t="s">
        <v>42</v>
      </c>
      <c r="C15" s="21">
        <v>0</v>
      </c>
      <c r="D15" s="21">
        <v>0</v>
      </c>
      <c r="E15" s="21">
        <v>0</v>
      </c>
      <c r="F15" s="21">
        <v>0</v>
      </c>
      <c r="G15" s="21">
        <v>0</v>
      </c>
      <c r="H15" s="21">
        <v>0</v>
      </c>
      <c r="I15" s="21">
        <v>0</v>
      </c>
      <c r="J15" s="21">
        <v>0</v>
      </c>
    </row>
    <row r="16" spans="1:10" x14ac:dyDescent="0.25">
      <c r="A16" s="21">
        <v>13</v>
      </c>
      <c r="B16" s="21" t="s">
        <v>43</v>
      </c>
      <c r="C16" s="21">
        <v>6</v>
      </c>
      <c r="D16" s="21">
        <v>270.3</v>
      </c>
      <c r="E16" s="21">
        <v>2</v>
      </c>
      <c r="F16" s="21">
        <v>14.5</v>
      </c>
      <c r="G16" s="21">
        <v>2</v>
      </c>
      <c r="H16" s="21">
        <v>63</v>
      </c>
      <c r="I16" s="21">
        <v>10</v>
      </c>
      <c r="J16" s="21">
        <v>347.8</v>
      </c>
    </row>
    <row r="17" spans="1:10" x14ac:dyDescent="0.25">
      <c r="A17" s="21">
        <v>14</v>
      </c>
      <c r="B17" s="21" t="s">
        <v>44</v>
      </c>
      <c r="C17" s="21">
        <v>0</v>
      </c>
      <c r="D17" s="21">
        <v>0</v>
      </c>
      <c r="E17" s="21">
        <v>0</v>
      </c>
      <c r="F17" s="21">
        <v>0</v>
      </c>
      <c r="G17" s="21">
        <v>0</v>
      </c>
      <c r="H17" s="21">
        <v>0</v>
      </c>
      <c r="I17" s="21">
        <v>0</v>
      </c>
      <c r="J17" s="21">
        <v>0</v>
      </c>
    </row>
    <row r="18" spans="1:10" x14ac:dyDescent="0.25">
      <c r="A18" s="21">
        <v>15</v>
      </c>
      <c r="B18" s="21" t="s">
        <v>45</v>
      </c>
      <c r="C18" s="21">
        <v>2162</v>
      </c>
      <c r="D18" s="21">
        <v>25640.27</v>
      </c>
      <c r="E18" s="21">
        <v>801</v>
      </c>
      <c r="F18" s="21">
        <v>7579.92</v>
      </c>
      <c r="G18" s="21">
        <v>1388</v>
      </c>
      <c r="H18" s="21">
        <v>19603.939999999999</v>
      </c>
      <c r="I18" s="21">
        <v>4351</v>
      </c>
      <c r="J18" s="21">
        <v>52824.13</v>
      </c>
    </row>
    <row r="19" spans="1:10" x14ac:dyDescent="0.25">
      <c r="A19" s="21">
        <v>16</v>
      </c>
      <c r="B19" s="21" t="s">
        <v>46</v>
      </c>
      <c r="C19" s="21">
        <v>2</v>
      </c>
      <c r="D19" s="21">
        <v>46.71</v>
      </c>
      <c r="E19" s="21">
        <v>0</v>
      </c>
      <c r="F19" s="21">
        <v>0</v>
      </c>
      <c r="G19" s="21">
        <v>1</v>
      </c>
      <c r="H19" s="21">
        <v>3</v>
      </c>
      <c r="I19" s="21">
        <v>3</v>
      </c>
      <c r="J19" s="21">
        <v>49.71</v>
      </c>
    </row>
    <row r="20" spans="1:10" x14ac:dyDescent="0.25">
      <c r="A20" s="21">
        <v>17</v>
      </c>
      <c r="B20" s="21" t="s">
        <v>47</v>
      </c>
      <c r="C20" s="21">
        <v>66</v>
      </c>
      <c r="D20" s="21">
        <v>1020.5</v>
      </c>
      <c r="E20" s="21">
        <v>122</v>
      </c>
      <c r="F20" s="21">
        <v>1309.5</v>
      </c>
      <c r="G20" s="21">
        <v>40</v>
      </c>
      <c r="H20" s="21">
        <v>395.24</v>
      </c>
      <c r="I20" s="21">
        <v>228</v>
      </c>
      <c r="J20" s="21">
        <v>2725.24</v>
      </c>
    </row>
    <row r="21" spans="1:10" x14ac:dyDescent="0.25">
      <c r="A21" s="21">
        <v>18</v>
      </c>
      <c r="B21" s="21" t="s">
        <v>48</v>
      </c>
      <c r="C21" s="21">
        <v>9</v>
      </c>
      <c r="D21" s="21">
        <v>134</v>
      </c>
      <c r="E21" s="21">
        <v>0</v>
      </c>
      <c r="F21" s="21">
        <v>0</v>
      </c>
      <c r="G21" s="21">
        <v>0</v>
      </c>
      <c r="H21" s="21">
        <v>0</v>
      </c>
      <c r="I21" s="21">
        <v>9</v>
      </c>
      <c r="J21" s="21">
        <v>134</v>
      </c>
    </row>
    <row r="22" spans="1:10" x14ac:dyDescent="0.25">
      <c r="A22" s="21">
        <v>19</v>
      </c>
      <c r="B22" s="21" t="s">
        <v>49</v>
      </c>
      <c r="C22" s="21">
        <v>7</v>
      </c>
      <c r="D22" s="21">
        <v>52.57</v>
      </c>
      <c r="E22" s="21">
        <v>21</v>
      </c>
      <c r="F22" s="21">
        <v>130.04</v>
      </c>
      <c r="G22" s="21">
        <v>1</v>
      </c>
      <c r="H22" s="21">
        <v>14.7</v>
      </c>
      <c r="I22" s="21">
        <v>29</v>
      </c>
      <c r="J22" s="21">
        <v>197.31</v>
      </c>
    </row>
    <row r="23" spans="1:10" x14ac:dyDescent="0.25">
      <c r="A23" s="21">
        <v>20</v>
      </c>
      <c r="B23" s="21" t="s">
        <v>50</v>
      </c>
      <c r="C23" s="21">
        <v>10</v>
      </c>
      <c r="D23" s="21">
        <v>22.6</v>
      </c>
      <c r="E23" s="21">
        <v>0</v>
      </c>
      <c r="F23" s="21">
        <v>0</v>
      </c>
      <c r="G23" s="21">
        <v>0</v>
      </c>
      <c r="H23" s="21">
        <v>0</v>
      </c>
      <c r="I23" s="21">
        <v>10</v>
      </c>
      <c r="J23" s="21">
        <v>22.6</v>
      </c>
    </row>
    <row r="24" spans="1:10" x14ac:dyDescent="0.25">
      <c r="A24" s="22" t="s">
        <v>83</v>
      </c>
      <c r="B24" s="22" t="s">
        <v>5</v>
      </c>
      <c r="C24" s="22">
        <v>2542</v>
      </c>
      <c r="D24" s="22">
        <v>31531.89</v>
      </c>
      <c r="E24" s="22">
        <v>987</v>
      </c>
      <c r="F24" s="22">
        <v>9337.2099999999991</v>
      </c>
      <c r="G24" s="22">
        <v>1456</v>
      </c>
      <c r="H24" s="22">
        <v>20292.47</v>
      </c>
      <c r="I24" s="22">
        <v>4985</v>
      </c>
      <c r="J24" s="22">
        <v>61161.57</v>
      </c>
    </row>
    <row r="25" spans="1:10" x14ac:dyDescent="0.25">
      <c r="A25" s="21">
        <v>1</v>
      </c>
      <c r="B25" s="21" t="s">
        <v>57</v>
      </c>
      <c r="C25" s="21">
        <v>0</v>
      </c>
      <c r="D25" s="21">
        <v>0</v>
      </c>
      <c r="E25" s="21">
        <v>0</v>
      </c>
      <c r="F25" s="21">
        <v>0</v>
      </c>
      <c r="G25" s="21">
        <v>0</v>
      </c>
      <c r="H25" s="21">
        <v>0</v>
      </c>
      <c r="I25" s="21">
        <v>0</v>
      </c>
      <c r="J25" s="21">
        <v>0</v>
      </c>
    </row>
    <row r="26" spans="1:10" x14ac:dyDescent="0.25">
      <c r="A26" s="21">
        <v>2</v>
      </c>
      <c r="B26" s="21" t="s">
        <v>61</v>
      </c>
      <c r="C26" s="21">
        <v>2</v>
      </c>
      <c r="D26" s="21">
        <v>12.76</v>
      </c>
      <c r="E26" s="21">
        <v>0</v>
      </c>
      <c r="F26" s="21">
        <v>0</v>
      </c>
      <c r="G26" s="21">
        <v>0</v>
      </c>
      <c r="H26" s="21">
        <v>0</v>
      </c>
      <c r="I26" s="21">
        <v>2</v>
      </c>
      <c r="J26" s="21">
        <v>12.76</v>
      </c>
    </row>
    <row r="27" spans="1:10" x14ac:dyDescent="0.25">
      <c r="A27" s="21">
        <v>3</v>
      </c>
      <c r="B27" s="21" t="s">
        <v>54</v>
      </c>
      <c r="C27" s="21">
        <v>0</v>
      </c>
      <c r="D27" s="21">
        <v>0</v>
      </c>
      <c r="E27" s="21">
        <v>0</v>
      </c>
      <c r="F27" s="21">
        <v>0</v>
      </c>
      <c r="G27" s="21">
        <v>0</v>
      </c>
      <c r="H27" s="21">
        <v>0</v>
      </c>
      <c r="I27" s="21">
        <v>0</v>
      </c>
      <c r="J27" s="21">
        <v>0</v>
      </c>
    </row>
    <row r="28" spans="1:10" x14ac:dyDescent="0.25">
      <c r="A28" s="21">
        <v>4</v>
      </c>
      <c r="B28" s="21" t="s">
        <v>53</v>
      </c>
      <c r="C28" s="21">
        <v>14</v>
      </c>
      <c r="D28" s="21">
        <v>17.68</v>
      </c>
      <c r="E28" s="21">
        <v>0</v>
      </c>
      <c r="F28" s="21">
        <v>0</v>
      </c>
      <c r="G28" s="21">
        <v>0</v>
      </c>
      <c r="H28" s="21">
        <v>0</v>
      </c>
      <c r="I28" s="21">
        <v>14</v>
      </c>
      <c r="J28" s="21">
        <v>17.68</v>
      </c>
    </row>
    <row r="29" spans="1:10" x14ac:dyDescent="0.25">
      <c r="A29" s="21">
        <v>5</v>
      </c>
      <c r="B29" s="21" t="s">
        <v>55</v>
      </c>
      <c r="C29" s="21">
        <v>11</v>
      </c>
      <c r="D29" s="21">
        <v>280.54000000000002</v>
      </c>
      <c r="E29" s="21">
        <v>0</v>
      </c>
      <c r="F29" s="21">
        <v>0</v>
      </c>
      <c r="G29" s="21">
        <v>0</v>
      </c>
      <c r="H29" s="21">
        <v>0</v>
      </c>
      <c r="I29" s="21">
        <v>11</v>
      </c>
      <c r="J29" s="21">
        <v>280.54000000000002</v>
      </c>
    </row>
    <row r="30" spans="1:10" x14ac:dyDescent="0.25">
      <c r="A30" s="21">
        <v>6</v>
      </c>
      <c r="B30" s="21" t="s">
        <v>62</v>
      </c>
      <c r="C30" s="21">
        <v>0</v>
      </c>
      <c r="D30" s="21">
        <v>0</v>
      </c>
      <c r="E30" s="21">
        <v>0</v>
      </c>
      <c r="F30" s="21">
        <v>0</v>
      </c>
      <c r="G30" s="21">
        <v>0</v>
      </c>
      <c r="H30" s="21">
        <v>0</v>
      </c>
      <c r="I30" s="21">
        <v>0</v>
      </c>
      <c r="J30" s="21">
        <v>0</v>
      </c>
    </row>
    <row r="31" spans="1:10" x14ac:dyDescent="0.25">
      <c r="A31" s="21">
        <v>7</v>
      </c>
      <c r="B31" s="21" t="s">
        <v>56</v>
      </c>
      <c r="C31" s="21">
        <v>0</v>
      </c>
      <c r="D31" s="21">
        <v>0</v>
      </c>
      <c r="E31" s="21">
        <v>0</v>
      </c>
      <c r="F31" s="21">
        <v>0</v>
      </c>
      <c r="G31" s="21">
        <v>0</v>
      </c>
      <c r="H31" s="21">
        <v>0</v>
      </c>
      <c r="I31" s="21">
        <v>0</v>
      </c>
      <c r="J31" s="21">
        <v>0</v>
      </c>
    </row>
    <row r="32" spans="1:10" x14ac:dyDescent="0.25">
      <c r="A32" s="21">
        <v>8</v>
      </c>
      <c r="B32" s="21" t="s">
        <v>59</v>
      </c>
      <c r="C32" s="21">
        <v>0</v>
      </c>
      <c r="D32" s="21">
        <v>0</v>
      </c>
      <c r="E32" s="21">
        <v>0</v>
      </c>
      <c r="F32" s="21">
        <v>0</v>
      </c>
      <c r="G32" s="21">
        <v>0</v>
      </c>
      <c r="H32" s="21">
        <v>0</v>
      </c>
      <c r="I32" s="21">
        <v>0</v>
      </c>
      <c r="J32" s="21">
        <v>0</v>
      </c>
    </row>
    <row r="33" spans="1:10" x14ac:dyDescent="0.25">
      <c r="A33" s="21">
        <v>9</v>
      </c>
      <c r="B33" s="21" t="s">
        <v>60</v>
      </c>
      <c r="C33" s="21">
        <v>0</v>
      </c>
      <c r="D33" s="21">
        <v>0</v>
      </c>
      <c r="E33" s="21">
        <v>1</v>
      </c>
      <c r="F33" s="21">
        <v>17.88</v>
      </c>
      <c r="G33" s="21">
        <v>0</v>
      </c>
      <c r="H33" s="21">
        <v>0</v>
      </c>
      <c r="I33" s="21">
        <v>1</v>
      </c>
      <c r="J33" s="21">
        <v>17.88</v>
      </c>
    </row>
    <row r="34" spans="1:10" x14ac:dyDescent="0.25">
      <c r="A34" s="21">
        <v>10</v>
      </c>
      <c r="B34" s="21" t="s">
        <v>58</v>
      </c>
      <c r="C34" s="21">
        <v>0</v>
      </c>
      <c r="D34" s="21">
        <v>0</v>
      </c>
      <c r="E34" s="21">
        <v>0</v>
      </c>
      <c r="F34" s="21">
        <v>0</v>
      </c>
      <c r="G34" s="21">
        <v>0</v>
      </c>
      <c r="H34" s="21">
        <v>0</v>
      </c>
      <c r="I34" s="21">
        <v>0</v>
      </c>
      <c r="J34" s="21">
        <v>0</v>
      </c>
    </row>
    <row r="35" spans="1:10" x14ac:dyDescent="0.25">
      <c r="A35" s="22" t="s">
        <v>85</v>
      </c>
      <c r="B35" s="22" t="s">
        <v>5</v>
      </c>
      <c r="C35" s="22">
        <v>27</v>
      </c>
      <c r="D35" s="22">
        <v>310.98</v>
      </c>
      <c r="E35" s="22">
        <v>1</v>
      </c>
      <c r="F35" s="22">
        <v>17.88</v>
      </c>
      <c r="G35" s="22">
        <v>0</v>
      </c>
      <c r="H35" s="22">
        <v>0</v>
      </c>
      <c r="I35" s="22">
        <v>28</v>
      </c>
      <c r="J35" s="22">
        <v>328.86</v>
      </c>
    </row>
    <row r="36" spans="1:10" x14ac:dyDescent="0.25">
      <c r="A36" s="21">
        <v>1</v>
      </c>
      <c r="B36" s="21" t="s">
        <v>64</v>
      </c>
      <c r="C36" s="21">
        <v>401</v>
      </c>
      <c r="D36" s="21">
        <v>3529.05</v>
      </c>
      <c r="E36" s="21">
        <v>363</v>
      </c>
      <c r="F36" s="21">
        <v>3632.96</v>
      </c>
      <c r="G36" s="21">
        <v>380</v>
      </c>
      <c r="H36" s="21">
        <v>3361.08</v>
      </c>
      <c r="I36" s="21">
        <v>1144</v>
      </c>
      <c r="J36" s="21">
        <v>10523.09</v>
      </c>
    </row>
    <row r="37" spans="1:10" x14ac:dyDescent="0.25">
      <c r="A37" s="22" t="s">
        <v>86</v>
      </c>
      <c r="B37" s="22" t="s">
        <v>5</v>
      </c>
      <c r="C37" s="22">
        <v>401</v>
      </c>
      <c r="D37" s="22">
        <v>3529.05</v>
      </c>
      <c r="E37" s="22">
        <v>363</v>
      </c>
      <c r="F37" s="22">
        <v>3632.96</v>
      </c>
      <c r="G37" s="22">
        <v>380</v>
      </c>
      <c r="H37" s="22">
        <v>3361.08</v>
      </c>
      <c r="I37" s="22">
        <v>1144</v>
      </c>
      <c r="J37" s="22">
        <v>10523.09</v>
      </c>
    </row>
    <row r="38" spans="1:10" x14ac:dyDescent="0.25">
      <c r="A38" s="21">
        <v>1</v>
      </c>
      <c r="B38" s="21" t="s">
        <v>67</v>
      </c>
      <c r="C38" s="21">
        <v>6</v>
      </c>
      <c r="D38" s="21">
        <v>88</v>
      </c>
      <c r="E38" s="21">
        <v>0</v>
      </c>
      <c r="F38" s="21">
        <v>0</v>
      </c>
      <c r="G38" s="21">
        <v>0</v>
      </c>
      <c r="H38" s="21">
        <v>0</v>
      </c>
      <c r="I38" s="21">
        <v>6</v>
      </c>
      <c r="J38" s="21">
        <v>88</v>
      </c>
    </row>
    <row r="39" spans="1:10" x14ac:dyDescent="0.25">
      <c r="A39" s="21">
        <v>2</v>
      </c>
      <c r="B39" s="21" t="s">
        <v>66</v>
      </c>
      <c r="C39" s="21">
        <v>4</v>
      </c>
      <c r="D39" s="21">
        <v>81.650000000000006</v>
      </c>
      <c r="E39" s="21">
        <v>0</v>
      </c>
      <c r="F39" s="21">
        <v>0</v>
      </c>
      <c r="G39" s="21">
        <v>0</v>
      </c>
      <c r="H39" s="21">
        <v>0</v>
      </c>
      <c r="I39" s="21">
        <v>4</v>
      </c>
      <c r="J39" s="21">
        <v>81.650000000000006</v>
      </c>
    </row>
    <row r="40" spans="1:10" x14ac:dyDescent="0.25">
      <c r="A40" s="21">
        <v>3</v>
      </c>
      <c r="B40" s="21" t="s">
        <v>68</v>
      </c>
      <c r="C40" s="21">
        <v>5</v>
      </c>
      <c r="D40" s="21">
        <v>93</v>
      </c>
      <c r="E40" s="21">
        <v>0</v>
      </c>
      <c r="F40" s="21">
        <v>0</v>
      </c>
      <c r="G40" s="21">
        <v>0</v>
      </c>
      <c r="H40" s="21">
        <v>0</v>
      </c>
      <c r="I40" s="21">
        <v>5</v>
      </c>
      <c r="J40" s="21">
        <v>93</v>
      </c>
    </row>
    <row r="41" spans="1:10" x14ac:dyDescent="0.25">
      <c r="A41" s="22" t="s">
        <v>88</v>
      </c>
      <c r="B41" s="22" t="s">
        <v>5</v>
      </c>
      <c r="C41" s="22">
        <v>2985</v>
      </c>
      <c r="D41" s="22">
        <v>35634.57</v>
      </c>
      <c r="E41" s="22">
        <v>1351</v>
      </c>
      <c r="F41" s="22">
        <v>12988.05</v>
      </c>
      <c r="G41" s="22">
        <v>1836</v>
      </c>
      <c r="H41" s="22">
        <v>23653.55</v>
      </c>
      <c r="I41" s="22">
        <v>6172</v>
      </c>
      <c r="J41" s="22">
        <v>72276.17</v>
      </c>
    </row>
  </sheetData>
  <mergeCells count="2">
    <mergeCell ref="A1:J1"/>
    <mergeCell ref="A2:J2"/>
  </mergeCells>
  <pageMargins left="0.7" right="0.7" top="0.75" bottom="0.75" header="0.3" footer="0.3"/>
  <pageSetup scale="80" orientation="portrait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4"/>
  <sheetViews>
    <sheetView topLeftCell="A16" workbookViewId="0">
      <selection activeCell="K19" sqref="K19"/>
    </sheetView>
  </sheetViews>
  <sheetFormatPr defaultColWidth="13.28515625" defaultRowHeight="15" x14ac:dyDescent="0.25"/>
  <cols>
    <col min="1" max="9" width="13.28515625" style="25"/>
    <col min="10" max="16" width="11.28515625" style="25"/>
    <col min="17" max="16384" width="13.28515625" style="25"/>
  </cols>
  <sheetData>
    <row r="1" spans="1:17" x14ac:dyDescent="0.25">
      <c r="A1" s="355" t="s">
        <v>252</v>
      </c>
      <c r="B1" s="356"/>
      <c r="C1" s="356"/>
      <c r="D1" s="356"/>
      <c r="E1" s="356"/>
      <c r="F1" s="356"/>
      <c r="G1" s="356"/>
      <c r="I1"/>
      <c r="J1"/>
      <c r="K1"/>
      <c r="L1"/>
      <c r="M1"/>
      <c r="N1"/>
      <c r="O1"/>
      <c r="P1"/>
      <c r="Q1"/>
    </row>
    <row r="2" spans="1:17" x14ac:dyDescent="0.25">
      <c r="A2" s="357" t="s">
        <v>73</v>
      </c>
      <c r="B2" s="356"/>
      <c r="C2" s="356"/>
      <c r="D2" s="356"/>
      <c r="E2" s="356"/>
      <c r="F2" s="356"/>
      <c r="G2" s="356"/>
      <c r="I2"/>
      <c r="J2"/>
      <c r="K2"/>
      <c r="L2"/>
      <c r="M2"/>
      <c r="N2"/>
      <c r="O2"/>
      <c r="P2"/>
      <c r="Q2"/>
    </row>
    <row r="3" spans="1:17" s="18" customFormat="1" ht="60" customHeight="1" x14ac:dyDescent="0.25">
      <c r="A3" s="17" t="s">
        <v>74</v>
      </c>
      <c r="B3" s="17" t="s">
        <v>24</v>
      </c>
      <c r="C3" s="17" t="s">
        <v>170</v>
      </c>
      <c r="D3" s="17" t="s">
        <v>253</v>
      </c>
      <c r="E3" s="17" t="s">
        <v>254</v>
      </c>
      <c r="F3" s="17" t="s">
        <v>255</v>
      </c>
      <c r="G3" s="17" t="s">
        <v>256</v>
      </c>
      <c r="I3"/>
      <c r="J3"/>
      <c r="K3"/>
      <c r="L3"/>
      <c r="M3"/>
      <c r="N3"/>
      <c r="O3"/>
      <c r="P3"/>
      <c r="Q3"/>
    </row>
    <row r="4" spans="1:17" x14ac:dyDescent="0.25">
      <c r="A4" s="21">
        <v>1</v>
      </c>
      <c r="B4" s="21" t="s">
        <v>31</v>
      </c>
      <c r="C4" s="21">
        <v>120</v>
      </c>
      <c r="D4" s="21">
        <v>1</v>
      </c>
      <c r="E4" s="21">
        <v>492</v>
      </c>
      <c r="F4" s="21">
        <v>1395</v>
      </c>
      <c r="G4" s="21">
        <v>59.36</v>
      </c>
      <c r="I4"/>
      <c r="J4"/>
      <c r="K4"/>
      <c r="L4"/>
      <c r="M4"/>
      <c r="N4"/>
      <c r="O4"/>
      <c r="P4"/>
      <c r="Q4"/>
    </row>
    <row r="5" spans="1:17" x14ac:dyDescent="0.25">
      <c r="A5" s="21">
        <v>2</v>
      </c>
      <c r="B5" s="21" t="s">
        <v>32</v>
      </c>
      <c r="C5" s="21">
        <v>120</v>
      </c>
      <c r="D5" s="21">
        <v>2</v>
      </c>
      <c r="E5" s="21">
        <v>1200</v>
      </c>
      <c r="F5" s="21">
        <v>0</v>
      </c>
      <c r="G5" s="21">
        <v>0</v>
      </c>
      <c r="I5"/>
      <c r="J5"/>
      <c r="K5"/>
      <c r="L5"/>
      <c r="M5"/>
      <c r="N5"/>
      <c r="O5"/>
      <c r="P5"/>
      <c r="Q5"/>
    </row>
    <row r="6" spans="1:17" x14ac:dyDescent="0.25">
      <c r="A6" s="21">
        <v>3</v>
      </c>
      <c r="B6" s="21" t="s">
        <v>33</v>
      </c>
      <c r="C6" s="21">
        <v>350</v>
      </c>
      <c r="D6" s="21">
        <v>208</v>
      </c>
      <c r="E6" s="21">
        <v>4208</v>
      </c>
      <c r="F6" s="21">
        <v>0</v>
      </c>
      <c r="G6" s="21">
        <v>0</v>
      </c>
      <c r="I6"/>
      <c r="J6"/>
      <c r="K6"/>
      <c r="L6"/>
      <c r="M6"/>
      <c r="N6"/>
      <c r="O6"/>
      <c r="P6"/>
      <c r="Q6"/>
    </row>
    <row r="7" spans="1:17" x14ac:dyDescent="0.25">
      <c r="A7" s="21">
        <v>4</v>
      </c>
      <c r="B7" s="21" t="s">
        <v>34</v>
      </c>
      <c r="C7" s="21">
        <v>350</v>
      </c>
      <c r="D7" s="21">
        <v>34</v>
      </c>
      <c r="E7" s="21">
        <v>2335</v>
      </c>
      <c r="F7" s="21">
        <v>0</v>
      </c>
      <c r="G7" s="21">
        <v>0</v>
      </c>
      <c r="I7"/>
      <c r="J7"/>
      <c r="K7"/>
      <c r="L7"/>
      <c r="M7"/>
      <c r="N7"/>
      <c r="O7"/>
      <c r="P7"/>
      <c r="Q7"/>
    </row>
    <row r="8" spans="1:17" x14ac:dyDescent="0.25">
      <c r="A8" s="21">
        <v>5</v>
      </c>
      <c r="B8" s="21" t="s">
        <v>35</v>
      </c>
      <c r="C8" s="21">
        <v>120</v>
      </c>
      <c r="D8" s="21">
        <v>10</v>
      </c>
      <c r="E8" s="21">
        <v>1145</v>
      </c>
      <c r="F8" s="21">
        <v>0</v>
      </c>
      <c r="G8" s="21">
        <v>0</v>
      </c>
      <c r="I8"/>
      <c r="J8"/>
      <c r="K8"/>
      <c r="L8"/>
      <c r="M8"/>
      <c r="N8"/>
      <c r="O8"/>
      <c r="P8"/>
      <c r="Q8"/>
    </row>
    <row r="9" spans="1:17" x14ac:dyDescent="0.25">
      <c r="A9" s="21">
        <v>6</v>
      </c>
      <c r="B9" s="21" t="s">
        <v>36</v>
      </c>
      <c r="C9" s="21">
        <v>3800</v>
      </c>
      <c r="D9" s="21">
        <v>564</v>
      </c>
      <c r="E9" s="21">
        <v>13946</v>
      </c>
      <c r="F9" s="21">
        <v>0</v>
      </c>
      <c r="G9" s="21">
        <v>0</v>
      </c>
      <c r="I9"/>
      <c r="J9"/>
      <c r="K9"/>
      <c r="L9"/>
      <c r="M9"/>
      <c r="N9"/>
      <c r="O9"/>
      <c r="P9"/>
      <c r="Q9"/>
    </row>
    <row r="10" spans="1:17" x14ac:dyDescent="0.25">
      <c r="A10" s="21">
        <v>7</v>
      </c>
      <c r="B10" s="21" t="s">
        <v>37</v>
      </c>
      <c r="C10" s="21">
        <v>1500</v>
      </c>
      <c r="D10" s="21">
        <v>0</v>
      </c>
      <c r="E10" s="21">
        <v>8165</v>
      </c>
      <c r="F10" s="21">
        <v>12</v>
      </c>
      <c r="G10" s="21">
        <v>0.6</v>
      </c>
      <c r="I10"/>
      <c r="J10"/>
      <c r="K10"/>
      <c r="L10"/>
      <c r="M10"/>
      <c r="N10"/>
      <c r="O10"/>
      <c r="P10"/>
      <c r="Q10"/>
    </row>
    <row r="11" spans="1:17" x14ac:dyDescent="0.25">
      <c r="A11" s="21">
        <v>8</v>
      </c>
      <c r="B11" s="21" t="s">
        <v>38</v>
      </c>
      <c r="C11" s="21">
        <v>100</v>
      </c>
      <c r="D11" s="21">
        <v>0</v>
      </c>
      <c r="E11" s="21">
        <v>0</v>
      </c>
      <c r="F11" s="21">
        <v>0</v>
      </c>
      <c r="G11" s="21">
        <v>0</v>
      </c>
      <c r="I11"/>
      <c r="J11"/>
      <c r="K11"/>
      <c r="L11"/>
      <c r="M11"/>
      <c r="N11"/>
      <c r="O11"/>
      <c r="P11"/>
      <c r="Q11"/>
    </row>
    <row r="12" spans="1:17" x14ac:dyDescent="0.25">
      <c r="A12" s="21">
        <v>9</v>
      </c>
      <c r="B12" s="21" t="s">
        <v>39</v>
      </c>
      <c r="C12" s="21">
        <v>100</v>
      </c>
      <c r="D12" s="21">
        <v>8</v>
      </c>
      <c r="E12" s="21">
        <v>17</v>
      </c>
      <c r="F12" s="21">
        <v>0</v>
      </c>
      <c r="G12" s="21">
        <v>0</v>
      </c>
      <c r="I12"/>
      <c r="J12"/>
      <c r="K12"/>
      <c r="L12"/>
      <c r="M12"/>
      <c r="N12"/>
      <c r="O12"/>
      <c r="P12"/>
      <c r="Q12"/>
    </row>
    <row r="13" spans="1:17" x14ac:dyDescent="0.25">
      <c r="A13" s="21">
        <v>10</v>
      </c>
      <c r="B13" s="21" t="s">
        <v>40</v>
      </c>
      <c r="C13" s="21">
        <v>120</v>
      </c>
      <c r="D13" s="21">
        <v>0</v>
      </c>
      <c r="E13" s="21">
        <v>1673</v>
      </c>
      <c r="F13" s="21">
        <v>1</v>
      </c>
      <c r="G13" s="21">
        <v>0.03</v>
      </c>
      <c r="I13"/>
      <c r="J13"/>
      <c r="K13"/>
      <c r="L13"/>
      <c r="M13"/>
      <c r="N13"/>
      <c r="O13"/>
      <c r="P13"/>
      <c r="Q13"/>
    </row>
    <row r="14" spans="1:17" x14ac:dyDescent="0.25">
      <c r="A14" s="21">
        <v>11</v>
      </c>
      <c r="B14" s="21" t="s">
        <v>41</v>
      </c>
      <c r="C14" s="21">
        <v>350</v>
      </c>
      <c r="D14" s="21">
        <v>25</v>
      </c>
      <c r="E14" s="21">
        <v>5483</v>
      </c>
      <c r="F14" s="21">
        <v>0</v>
      </c>
      <c r="G14" s="21">
        <v>0</v>
      </c>
      <c r="I14"/>
      <c r="J14"/>
      <c r="K14"/>
      <c r="L14"/>
      <c r="M14"/>
      <c r="N14"/>
      <c r="O14"/>
      <c r="P14"/>
      <c r="Q14"/>
    </row>
    <row r="15" spans="1:17" x14ac:dyDescent="0.25">
      <c r="A15" s="21">
        <v>12</v>
      </c>
      <c r="B15" s="21" t="s">
        <v>42</v>
      </c>
      <c r="C15" s="21">
        <v>350</v>
      </c>
      <c r="D15" s="21">
        <v>1</v>
      </c>
      <c r="E15" s="21">
        <v>566</v>
      </c>
      <c r="F15" s="21">
        <v>0</v>
      </c>
      <c r="G15" s="21">
        <v>0</v>
      </c>
      <c r="I15"/>
      <c r="J15"/>
      <c r="K15"/>
      <c r="L15"/>
      <c r="M15"/>
      <c r="N15"/>
      <c r="O15"/>
      <c r="P15"/>
      <c r="Q15"/>
    </row>
    <row r="16" spans="1:17" x14ac:dyDescent="0.25">
      <c r="A16" s="21">
        <v>13</v>
      </c>
      <c r="B16" s="21" t="s">
        <v>43</v>
      </c>
      <c r="C16" s="21">
        <v>3800</v>
      </c>
      <c r="D16" s="21">
        <v>435</v>
      </c>
      <c r="E16" s="21">
        <v>4634</v>
      </c>
      <c r="F16" s="21">
        <v>0</v>
      </c>
      <c r="G16" s="21">
        <v>0</v>
      </c>
      <c r="I16"/>
      <c r="J16"/>
      <c r="K16"/>
      <c r="L16"/>
      <c r="M16"/>
      <c r="N16"/>
      <c r="O16"/>
      <c r="P16"/>
      <c r="Q16"/>
    </row>
    <row r="17" spans="1:17" x14ac:dyDescent="0.25">
      <c r="A17" s="21">
        <v>14</v>
      </c>
      <c r="B17" s="21" t="s">
        <v>44</v>
      </c>
      <c r="C17" s="21">
        <v>150</v>
      </c>
      <c r="D17" s="21">
        <v>0</v>
      </c>
      <c r="E17" s="21">
        <v>657</v>
      </c>
      <c r="F17" s="21">
        <v>0</v>
      </c>
      <c r="G17" s="21">
        <v>0</v>
      </c>
      <c r="I17"/>
      <c r="J17"/>
      <c r="K17"/>
      <c r="L17"/>
      <c r="M17"/>
      <c r="N17"/>
      <c r="O17"/>
      <c r="P17"/>
      <c r="Q17"/>
    </row>
    <row r="18" spans="1:17" x14ac:dyDescent="0.25">
      <c r="A18" s="21">
        <v>15</v>
      </c>
      <c r="B18" s="21" t="s">
        <v>45</v>
      </c>
      <c r="C18" s="21">
        <v>25000</v>
      </c>
      <c r="D18" s="21">
        <v>4893</v>
      </c>
      <c r="E18" s="21">
        <v>218909</v>
      </c>
      <c r="F18" s="21">
        <v>0</v>
      </c>
      <c r="G18" s="21">
        <v>0</v>
      </c>
      <c r="I18"/>
      <c r="J18"/>
      <c r="K18"/>
      <c r="L18"/>
      <c r="M18"/>
      <c r="N18"/>
      <c r="O18"/>
      <c r="P18"/>
      <c r="Q18"/>
    </row>
    <row r="19" spans="1:17" x14ac:dyDescent="0.25">
      <c r="A19" s="21">
        <v>16</v>
      </c>
      <c r="B19" s="21" t="s">
        <v>46</v>
      </c>
      <c r="C19" s="21">
        <v>1700</v>
      </c>
      <c r="D19" s="21">
        <v>50</v>
      </c>
      <c r="E19" s="21">
        <v>2206</v>
      </c>
      <c r="F19" s="21">
        <v>0</v>
      </c>
      <c r="G19" s="21">
        <v>0</v>
      </c>
      <c r="I19"/>
      <c r="J19"/>
      <c r="K19"/>
      <c r="L19"/>
      <c r="M19"/>
      <c r="N19"/>
      <c r="O19"/>
      <c r="P19"/>
      <c r="Q19"/>
    </row>
    <row r="20" spans="1:17" x14ac:dyDescent="0.25">
      <c r="A20" s="21">
        <v>17</v>
      </c>
      <c r="B20" s="21" t="s">
        <v>47</v>
      </c>
      <c r="C20" s="21">
        <v>2800</v>
      </c>
      <c r="D20" s="21">
        <v>18</v>
      </c>
      <c r="E20" s="21">
        <v>2925</v>
      </c>
      <c r="F20" s="21">
        <v>0</v>
      </c>
      <c r="G20" s="21">
        <v>0</v>
      </c>
      <c r="I20"/>
      <c r="J20"/>
      <c r="K20"/>
      <c r="L20"/>
      <c r="M20"/>
      <c r="N20"/>
      <c r="O20"/>
      <c r="P20"/>
      <c r="Q20"/>
    </row>
    <row r="21" spans="1:17" x14ac:dyDescent="0.25">
      <c r="A21" s="21">
        <v>18</v>
      </c>
      <c r="B21" s="21" t="s">
        <v>48</v>
      </c>
      <c r="C21" s="21">
        <v>1250</v>
      </c>
      <c r="D21" s="21">
        <v>54</v>
      </c>
      <c r="E21" s="21">
        <v>54</v>
      </c>
      <c r="F21" s="21">
        <v>0</v>
      </c>
      <c r="G21" s="21">
        <v>0</v>
      </c>
      <c r="I21"/>
      <c r="J21"/>
      <c r="K21"/>
      <c r="L21"/>
      <c r="M21"/>
      <c r="N21"/>
      <c r="O21"/>
      <c r="P21"/>
      <c r="Q21"/>
    </row>
    <row r="22" spans="1:17" x14ac:dyDescent="0.25">
      <c r="A22" s="21">
        <v>19</v>
      </c>
      <c r="B22" s="21" t="s">
        <v>49</v>
      </c>
      <c r="C22" s="21">
        <v>350</v>
      </c>
      <c r="D22" s="21">
        <v>0</v>
      </c>
      <c r="E22" s="21">
        <v>2394</v>
      </c>
      <c r="F22" s="21">
        <v>9</v>
      </c>
      <c r="G22" s="21">
        <v>0.65</v>
      </c>
      <c r="I22"/>
      <c r="J22"/>
      <c r="K22"/>
      <c r="L22"/>
      <c r="M22"/>
      <c r="N22"/>
      <c r="O22"/>
      <c r="P22"/>
      <c r="Q22"/>
    </row>
    <row r="23" spans="1:17" x14ac:dyDescent="0.25">
      <c r="A23" s="21">
        <v>20</v>
      </c>
      <c r="B23" s="21" t="s">
        <v>50</v>
      </c>
      <c r="C23" s="21">
        <v>3000</v>
      </c>
      <c r="D23" s="21">
        <v>300</v>
      </c>
      <c r="E23" s="21">
        <v>750</v>
      </c>
      <c r="F23" s="21">
        <v>0</v>
      </c>
      <c r="G23" s="21">
        <v>0</v>
      </c>
      <c r="I23"/>
      <c r="J23"/>
      <c r="K23"/>
      <c r="L23"/>
      <c r="M23"/>
      <c r="N23"/>
      <c r="O23"/>
      <c r="P23"/>
      <c r="Q23"/>
    </row>
    <row r="24" spans="1:17" x14ac:dyDescent="0.25">
      <c r="A24" s="21">
        <v>21</v>
      </c>
      <c r="B24" s="21" t="s">
        <v>51</v>
      </c>
      <c r="C24" s="21">
        <v>120</v>
      </c>
      <c r="D24" s="21">
        <v>30</v>
      </c>
      <c r="E24" s="21">
        <v>620</v>
      </c>
      <c r="F24" s="21">
        <v>0</v>
      </c>
      <c r="G24" s="21">
        <v>0</v>
      </c>
      <c r="I24"/>
      <c r="J24"/>
      <c r="K24"/>
      <c r="L24"/>
      <c r="M24"/>
      <c r="N24"/>
      <c r="O24"/>
      <c r="P24"/>
      <c r="Q24"/>
    </row>
    <row r="25" spans="1:17" x14ac:dyDescent="0.25">
      <c r="A25" s="22" t="s">
        <v>44</v>
      </c>
      <c r="B25" s="22" t="s">
        <v>5</v>
      </c>
      <c r="C25" s="22">
        <f>SUM(C4:C24)</f>
        <v>45550</v>
      </c>
      <c r="D25" s="22">
        <v>6633</v>
      </c>
      <c r="E25" s="22">
        <f>SUM(E4:E24)</f>
        <v>272379</v>
      </c>
      <c r="F25" s="22">
        <v>1417</v>
      </c>
      <c r="G25" s="22">
        <f>G4+G10+G13+G22</f>
        <v>60.64</v>
      </c>
      <c r="I25"/>
      <c r="J25"/>
      <c r="K25"/>
      <c r="L25"/>
      <c r="M25"/>
      <c r="N25"/>
      <c r="O25"/>
      <c r="P25"/>
      <c r="Q25"/>
    </row>
    <row r="26" spans="1:17" x14ac:dyDescent="0.25">
      <c r="A26" s="21">
        <v>1</v>
      </c>
      <c r="B26" s="21" t="s">
        <v>64</v>
      </c>
      <c r="C26" s="21">
        <v>5500</v>
      </c>
      <c r="D26" s="21">
        <v>1521</v>
      </c>
      <c r="E26" s="21">
        <v>143901</v>
      </c>
      <c r="F26" s="21">
        <v>0</v>
      </c>
      <c r="G26" s="21">
        <v>0</v>
      </c>
      <c r="I26"/>
      <c r="J26"/>
      <c r="K26"/>
      <c r="L26"/>
      <c r="M26"/>
      <c r="N26"/>
      <c r="O26"/>
      <c r="P26"/>
      <c r="Q26"/>
    </row>
    <row r="27" spans="1:17" x14ac:dyDescent="0.25">
      <c r="A27" s="22" t="s">
        <v>86</v>
      </c>
      <c r="B27" s="22" t="s">
        <v>5</v>
      </c>
      <c r="C27" s="22">
        <v>5500</v>
      </c>
      <c r="D27" s="22">
        <v>1521</v>
      </c>
      <c r="E27" s="22">
        <v>143901</v>
      </c>
      <c r="F27" s="22">
        <v>0</v>
      </c>
      <c r="G27" s="22">
        <v>0</v>
      </c>
      <c r="I27"/>
      <c r="J27"/>
      <c r="K27"/>
      <c r="L27"/>
      <c r="M27"/>
      <c r="N27"/>
      <c r="O27"/>
      <c r="P27"/>
      <c r="Q27"/>
    </row>
    <row r="28" spans="1:17" x14ac:dyDescent="0.25">
      <c r="A28" s="21">
        <v>1</v>
      </c>
      <c r="B28" s="21" t="s">
        <v>66</v>
      </c>
      <c r="C28" s="21">
        <v>11500</v>
      </c>
      <c r="D28" s="21">
        <v>258</v>
      </c>
      <c r="E28" s="21">
        <v>91781</v>
      </c>
      <c r="F28" s="21">
        <v>0</v>
      </c>
      <c r="G28" s="21">
        <v>0</v>
      </c>
      <c r="I28"/>
      <c r="J28"/>
      <c r="K28"/>
      <c r="L28"/>
      <c r="M28"/>
      <c r="N28"/>
      <c r="O28"/>
      <c r="P28"/>
      <c r="Q28"/>
    </row>
    <row r="29" spans="1:17" x14ac:dyDescent="0.25">
      <c r="A29" s="21">
        <v>2</v>
      </c>
      <c r="B29" s="21" t="s">
        <v>67</v>
      </c>
      <c r="C29" s="21">
        <v>250</v>
      </c>
      <c r="D29" s="21">
        <v>0</v>
      </c>
      <c r="E29" s="21">
        <v>48</v>
      </c>
      <c r="F29" s="21">
        <v>0</v>
      </c>
      <c r="G29" s="21">
        <v>0</v>
      </c>
      <c r="I29"/>
      <c r="J29"/>
      <c r="K29"/>
      <c r="L29"/>
      <c r="M29"/>
      <c r="N29"/>
      <c r="O29"/>
      <c r="P29"/>
      <c r="Q29"/>
    </row>
    <row r="30" spans="1:17" x14ac:dyDescent="0.25">
      <c r="A30" s="21">
        <v>3</v>
      </c>
      <c r="B30" s="21" t="s">
        <v>68</v>
      </c>
      <c r="C30" s="21">
        <v>100</v>
      </c>
      <c r="D30" s="21">
        <v>51</v>
      </c>
      <c r="E30" s="21">
        <v>6822</v>
      </c>
      <c r="F30" s="21">
        <v>102</v>
      </c>
      <c r="G30" s="21">
        <v>209</v>
      </c>
      <c r="I30"/>
      <c r="J30"/>
      <c r="K30"/>
      <c r="L30"/>
      <c r="M30"/>
      <c r="N30"/>
      <c r="O30"/>
      <c r="P30"/>
      <c r="Q30"/>
    </row>
    <row r="31" spans="1:17" x14ac:dyDescent="0.25">
      <c r="A31" s="21">
        <v>4</v>
      </c>
      <c r="B31" s="21" t="s">
        <v>69</v>
      </c>
      <c r="C31" s="21">
        <v>350</v>
      </c>
      <c r="D31" s="21">
        <v>0</v>
      </c>
      <c r="E31" s="21">
        <v>0</v>
      </c>
      <c r="F31" s="21">
        <v>0</v>
      </c>
      <c r="G31" s="21">
        <v>0</v>
      </c>
      <c r="I31"/>
      <c r="J31"/>
      <c r="K31"/>
      <c r="L31"/>
      <c r="M31"/>
      <c r="N31"/>
      <c r="O31"/>
      <c r="P31"/>
      <c r="Q31"/>
    </row>
    <row r="32" spans="1:17" x14ac:dyDescent="0.25">
      <c r="A32" s="22" t="s">
        <v>222</v>
      </c>
      <c r="B32" s="22" t="s">
        <v>5</v>
      </c>
      <c r="C32" s="22">
        <f>SUM(C28:C31)</f>
        <v>12200</v>
      </c>
      <c r="D32" s="22">
        <f>SUM(D28:D31)</f>
        <v>309</v>
      </c>
      <c r="E32" s="22">
        <f>SUM(E28:E31)</f>
        <v>98651</v>
      </c>
      <c r="F32" s="22">
        <f>SUM(F28:F31)</f>
        <v>102</v>
      </c>
      <c r="G32" s="22">
        <f>SUM(G28:G31)</f>
        <v>209</v>
      </c>
      <c r="I32"/>
      <c r="J32"/>
      <c r="K32"/>
      <c r="L32"/>
      <c r="M32"/>
      <c r="N32"/>
      <c r="O32"/>
      <c r="P32"/>
      <c r="Q32"/>
    </row>
    <row r="33" spans="1:17" x14ac:dyDescent="0.25">
      <c r="A33" s="22" t="s">
        <v>88</v>
      </c>
      <c r="B33" s="22" t="s">
        <v>5</v>
      </c>
      <c r="C33" s="22">
        <f>C25+C27+C32</f>
        <v>63250</v>
      </c>
      <c r="D33" s="22">
        <v>9906</v>
      </c>
      <c r="E33" s="22">
        <f>E25+E27+E32</f>
        <v>514931</v>
      </c>
      <c r="F33" s="22">
        <f>F25+F32</f>
        <v>1519</v>
      </c>
      <c r="G33" s="22">
        <f>G25+G32</f>
        <v>269.64</v>
      </c>
      <c r="I33"/>
      <c r="J33"/>
      <c r="K33"/>
      <c r="L33"/>
      <c r="M33"/>
      <c r="N33"/>
      <c r="O33"/>
      <c r="P33"/>
      <c r="Q33"/>
    </row>
    <row r="34" spans="1:17" x14ac:dyDescent="0.25">
      <c r="I34"/>
      <c r="J34"/>
      <c r="K34"/>
      <c r="L34"/>
      <c r="M34"/>
      <c r="N34"/>
      <c r="O34"/>
      <c r="P34"/>
      <c r="Q34"/>
    </row>
  </sheetData>
  <mergeCells count="2">
    <mergeCell ref="A1:G1"/>
    <mergeCell ref="A2:G2"/>
  </mergeCells>
  <pageMargins left="0.7" right="0.7" top="0.75" bottom="0.75" header="0.3" footer="0.3"/>
  <pageSetup scale="95" orientation="portrait" horizontalDpi="0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3"/>
  <sheetViews>
    <sheetView workbookViewId="0">
      <selection activeCell="C53" sqref="C53"/>
    </sheetView>
  </sheetViews>
  <sheetFormatPr defaultColWidth="10.42578125" defaultRowHeight="15" x14ac:dyDescent="0.25"/>
  <cols>
    <col min="1" max="16384" width="10.42578125" style="88"/>
  </cols>
  <sheetData>
    <row r="1" spans="1:16" ht="15.75" customHeight="1" x14ac:dyDescent="0.25">
      <c r="A1" s="355" t="s">
        <v>278</v>
      </c>
      <c r="B1" s="356"/>
      <c r="C1" s="356"/>
      <c r="D1" s="356"/>
      <c r="E1" s="356"/>
      <c r="F1" s="356"/>
      <c r="G1" s="356"/>
      <c r="H1" s="356"/>
      <c r="I1" s="356"/>
      <c r="J1" s="356"/>
      <c r="K1" s="356"/>
      <c r="L1" s="356"/>
      <c r="M1" s="356"/>
      <c r="N1" s="356"/>
      <c r="O1" s="356"/>
      <c r="P1" s="356"/>
    </row>
    <row r="2" spans="1:16" x14ac:dyDescent="0.25">
      <c r="A2" s="357" t="s">
        <v>73</v>
      </c>
      <c r="B2" s="356"/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6"/>
      <c r="N2" s="356"/>
      <c r="O2" s="356"/>
      <c r="P2" s="356"/>
    </row>
    <row r="3" spans="1:16" ht="105" x14ac:dyDescent="0.25">
      <c r="A3" s="17" t="s">
        <v>74</v>
      </c>
      <c r="B3" s="17" t="s">
        <v>24</v>
      </c>
      <c r="C3" s="17" t="s">
        <v>279</v>
      </c>
      <c r="D3" s="17" t="s">
        <v>280</v>
      </c>
      <c r="E3" s="17" t="s">
        <v>281</v>
      </c>
      <c r="F3" s="17" t="s">
        <v>282</v>
      </c>
      <c r="G3" s="17" t="s">
        <v>283</v>
      </c>
      <c r="H3" s="17" t="s">
        <v>284</v>
      </c>
      <c r="I3" s="17" t="s">
        <v>285</v>
      </c>
      <c r="J3" s="17" t="s">
        <v>286</v>
      </c>
      <c r="K3" s="17" t="s">
        <v>287</v>
      </c>
      <c r="L3" s="17" t="s">
        <v>288</v>
      </c>
      <c r="M3" s="17" t="s">
        <v>289</v>
      </c>
      <c r="N3" s="17" t="s">
        <v>290</v>
      </c>
      <c r="O3" s="17" t="s">
        <v>291</v>
      </c>
      <c r="P3" s="17" t="s">
        <v>292</v>
      </c>
    </row>
    <row r="4" spans="1:16" x14ac:dyDescent="0.25">
      <c r="A4" s="21">
        <v>1</v>
      </c>
      <c r="B4" s="21" t="s">
        <v>31</v>
      </c>
      <c r="C4" s="21">
        <v>0</v>
      </c>
      <c r="D4" s="21">
        <v>0</v>
      </c>
      <c r="E4" s="21">
        <v>0</v>
      </c>
      <c r="F4" s="21">
        <v>0</v>
      </c>
      <c r="G4" s="21">
        <v>0</v>
      </c>
      <c r="H4" s="21">
        <v>0</v>
      </c>
      <c r="I4" s="21">
        <v>0</v>
      </c>
      <c r="J4" s="21">
        <v>0</v>
      </c>
      <c r="K4" s="21">
        <v>0</v>
      </c>
      <c r="L4" s="21">
        <v>0</v>
      </c>
      <c r="M4" s="21">
        <v>0</v>
      </c>
      <c r="N4" s="21">
        <v>0</v>
      </c>
      <c r="O4" s="21">
        <v>0</v>
      </c>
      <c r="P4" s="21">
        <v>0</v>
      </c>
    </row>
    <row r="5" spans="1:16" x14ac:dyDescent="0.25">
      <c r="A5" s="21">
        <v>2</v>
      </c>
      <c r="B5" s="21" t="s">
        <v>32</v>
      </c>
      <c r="C5" s="21">
        <v>0</v>
      </c>
      <c r="D5" s="21">
        <v>0</v>
      </c>
      <c r="E5" s="21">
        <v>0</v>
      </c>
      <c r="F5" s="21">
        <v>0</v>
      </c>
      <c r="G5" s="21">
        <v>0</v>
      </c>
      <c r="H5" s="21">
        <v>0</v>
      </c>
      <c r="I5" s="21">
        <v>0</v>
      </c>
      <c r="J5" s="21">
        <v>0</v>
      </c>
      <c r="K5" s="21">
        <v>0</v>
      </c>
      <c r="L5" s="21">
        <v>0</v>
      </c>
      <c r="M5" s="21">
        <v>0</v>
      </c>
      <c r="N5" s="21">
        <v>0</v>
      </c>
      <c r="O5" s="21">
        <v>0</v>
      </c>
      <c r="P5" s="21">
        <v>0</v>
      </c>
    </row>
    <row r="6" spans="1:16" x14ac:dyDescent="0.25">
      <c r="A6" s="21">
        <v>3</v>
      </c>
      <c r="B6" s="21" t="s">
        <v>33</v>
      </c>
      <c r="C6" s="21">
        <v>34</v>
      </c>
      <c r="D6" s="21">
        <v>141.30000000000001</v>
      </c>
      <c r="E6" s="21">
        <v>0</v>
      </c>
      <c r="F6" s="21">
        <v>0</v>
      </c>
      <c r="G6" s="21">
        <v>0</v>
      </c>
      <c r="H6" s="21">
        <v>0</v>
      </c>
      <c r="I6" s="21">
        <v>0</v>
      </c>
      <c r="J6" s="21">
        <v>0</v>
      </c>
      <c r="K6" s="21">
        <v>0</v>
      </c>
      <c r="L6" s="21">
        <v>0</v>
      </c>
      <c r="M6" s="21">
        <v>0</v>
      </c>
      <c r="N6" s="21">
        <v>0</v>
      </c>
      <c r="O6" s="21">
        <v>0</v>
      </c>
      <c r="P6" s="21">
        <v>0</v>
      </c>
    </row>
    <row r="7" spans="1:16" x14ac:dyDescent="0.25">
      <c r="A7" s="21">
        <v>4</v>
      </c>
      <c r="B7" s="21" t="s">
        <v>34</v>
      </c>
      <c r="C7" s="21">
        <v>36</v>
      </c>
      <c r="D7" s="21">
        <v>97.79</v>
      </c>
      <c r="E7" s="21">
        <v>0</v>
      </c>
      <c r="F7" s="21">
        <v>0</v>
      </c>
      <c r="G7" s="21">
        <v>0</v>
      </c>
      <c r="H7" s="21">
        <v>0</v>
      </c>
      <c r="I7" s="21">
        <v>0</v>
      </c>
      <c r="J7" s="21">
        <v>0</v>
      </c>
      <c r="K7" s="21">
        <v>0</v>
      </c>
      <c r="L7" s="21">
        <v>0</v>
      </c>
      <c r="M7" s="21">
        <v>7</v>
      </c>
      <c r="N7" s="21">
        <v>15.85</v>
      </c>
      <c r="O7" s="21">
        <v>0</v>
      </c>
      <c r="P7" s="21">
        <v>0</v>
      </c>
    </row>
    <row r="8" spans="1:16" x14ac:dyDescent="0.25">
      <c r="A8" s="21">
        <v>5</v>
      </c>
      <c r="B8" s="21" t="s">
        <v>35</v>
      </c>
      <c r="C8" s="21">
        <v>0</v>
      </c>
      <c r="D8" s="21">
        <v>0</v>
      </c>
      <c r="E8" s="21">
        <v>0</v>
      </c>
      <c r="F8" s="21">
        <v>0</v>
      </c>
      <c r="G8" s="21">
        <v>0</v>
      </c>
      <c r="H8" s="21">
        <v>0</v>
      </c>
      <c r="I8" s="21">
        <v>0</v>
      </c>
      <c r="J8" s="21">
        <v>0</v>
      </c>
      <c r="K8" s="21">
        <v>0</v>
      </c>
      <c r="L8" s="21">
        <v>0</v>
      </c>
      <c r="M8" s="21">
        <v>0</v>
      </c>
      <c r="N8" s="21">
        <v>0</v>
      </c>
      <c r="O8" s="21">
        <v>0</v>
      </c>
      <c r="P8" s="21">
        <v>0</v>
      </c>
    </row>
    <row r="9" spans="1:16" x14ac:dyDescent="0.25">
      <c r="A9" s="21">
        <v>6</v>
      </c>
      <c r="B9" s="21" t="s">
        <v>36</v>
      </c>
      <c r="C9" s="21">
        <v>159</v>
      </c>
      <c r="D9" s="21">
        <v>488.7</v>
      </c>
      <c r="E9" s="21">
        <v>0</v>
      </c>
      <c r="F9" s="21">
        <v>0</v>
      </c>
      <c r="G9" s="21">
        <v>0</v>
      </c>
      <c r="H9" s="21">
        <v>0</v>
      </c>
      <c r="I9" s="21">
        <v>0</v>
      </c>
      <c r="J9" s="21">
        <v>0</v>
      </c>
      <c r="K9" s="21">
        <v>0</v>
      </c>
      <c r="L9" s="21">
        <v>0</v>
      </c>
      <c r="M9" s="21">
        <v>0</v>
      </c>
      <c r="N9" s="21">
        <v>0</v>
      </c>
      <c r="O9" s="21">
        <v>0</v>
      </c>
      <c r="P9" s="21">
        <v>0</v>
      </c>
    </row>
    <row r="10" spans="1:16" x14ac:dyDescent="0.25">
      <c r="A10" s="21">
        <v>7</v>
      </c>
      <c r="B10" s="21" t="s">
        <v>37</v>
      </c>
      <c r="C10" s="21">
        <v>110</v>
      </c>
      <c r="D10" s="21">
        <v>993.11</v>
      </c>
      <c r="E10" s="21">
        <v>0</v>
      </c>
      <c r="F10" s="21">
        <v>0</v>
      </c>
      <c r="G10" s="21">
        <v>0</v>
      </c>
      <c r="H10" s="21">
        <v>0</v>
      </c>
      <c r="I10" s="21">
        <v>0</v>
      </c>
      <c r="J10" s="21">
        <v>0</v>
      </c>
      <c r="K10" s="21">
        <v>0</v>
      </c>
      <c r="L10" s="21">
        <v>0</v>
      </c>
      <c r="M10" s="21">
        <v>0</v>
      </c>
      <c r="N10" s="21">
        <v>0</v>
      </c>
      <c r="O10" s="21">
        <v>0</v>
      </c>
      <c r="P10" s="21">
        <v>0</v>
      </c>
    </row>
    <row r="11" spans="1:16" x14ac:dyDescent="0.25">
      <c r="A11" s="21">
        <v>8</v>
      </c>
      <c r="B11" s="21" t="s">
        <v>38</v>
      </c>
      <c r="C11" s="21">
        <v>0</v>
      </c>
      <c r="D11" s="21">
        <v>0</v>
      </c>
      <c r="E11" s="21">
        <v>0</v>
      </c>
      <c r="F11" s="21">
        <v>0</v>
      </c>
      <c r="G11" s="21">
        <v>0</v>
      </c>
      <c r="H11" s="21">
        <v>0</v>
      </c>
      <c r="I11" s="21">
        <v>0</v>
      </c>
      <c r="J11" s="21">
        <v>0</v>
      </c>
      <c r="K11" s="21">
        <v>0</v>
      </c>
      <c r="L11" s="21">
        <v>0</v>
      </c>
      <c r="M11" s="21">
        <v>0</v>
      </c>
      <c r="N11" s="21">
        <v>0</v>
      </c>
      <c r="O11" s="21">
        <v>0</v>
      </c>
      <c r="P11" s="21">
        <v>0</v>
      </c>
    </row>
    <row r="12" spans="1:16" x14ac:dyDescent="0.25">
      <c r="A12" s="21">
        <v>9</v>
      </c>
      <c r="B12" s="21" t="s">
        <v>39</v>
      </c>
      <c r="C12" s="21">
        <v>15</v>
      </c>
      <c r="D12" s="21">
        <v>48.97</v>
      </c>
      <c r="E12" s="21">
        <v>0</v>
      </c>
      <c r="F12" s="21">
        <v>0</v>
      </c>
      <c r="G12" s="21">
        <v>0</v>
      </c>
      <c r="H12" s="21">
        <v>0</v>
      </c>
      <c r="I12" s="21">
        <v>0</v>
      </c>
      <c r="J12" s="21">
        <v>0</v>
      </c>
      <c r="K12" s="21">
        <v>0</v>
      </c>
      <c r="L12" s="21">
        <v>0</v>
      </c>
      <c r="M12" s="21">
        <v>0</v>
      </c>
      <c r="N12" s="21">
        <v>0</v>
      </c>
      <c r="O12" s="21">
        <v>0</v>
      </c>
      <c r="P12" s="21">
        <v>0</v>
      </c>
    </row>
    <row r="13" spans="1:16" x14ac:dyDescent="0.25">
      <c r="A13" s="21">
        <v>10</v>
      </c>
      <c r="B13" s="21" t="s">
        <v>40</v>
      </c>
      <c r="C13" s="21">
        <v>0</v>
      </c>
      <c r="D13" s="21">
        <v>0</v>
      </c>
      <c r="E13" s="21">
        <v>0</v>
      </c>
      <c r="F13" s="21">
        <v>0</v>
      </c>
      <c r="G13" s="21">
        <v>0</v>
      </c>
      <c r="H13" s="21">
        <v>0</v>
      </c>
      <c r="I13" s="21">
        <v>0</v>
      </c>
      <c r="J13" s="21">
        <v>0</v>
      </c>
      <c r="K13" s="21">
        <v>0</v>
      </c>
      <c r="L13" s="21">
        <v>0</v>
      </c>
      <c r="M13" s="21">
        <v>0</v>
      </c>
      <c r="N13" s="21">
        <v>0</v>
      </c>
      <c r="O13" s="21">
        <v>0</v>
      </c>
      <c r="P13" s="21">
        <v>0</v>
      </c>
    </row>
    <row r="14" spans="1:16" x14ac:dyDescent="0.25">
      <c r="A14" s="21">
        <v>11</v>
      </c>
      <c r="B14" s="21" t="s">
        <v>41</v>
      </c>
      <c r="C14" s="21">
        <v>11</v>
      </c>
      <c r="D14" s="21">
        <v>26.45</v>
      </c>
      <c r="E14" s="21">
        <v>0</v>
      </c>
      <c r="F14" s="21">
        <v>0</v>
      </c>
      <c r="G14" s="21">
        <v>0</v>
      </c>
      <c r="H14" s="21">
        <v>0</v>
      </c>
      <c r="I14" s="21">
        <v>0</v>
      </c>
      <c r="J14" s="21">
        <v>0</v>
      </c>
      <c r="K14" s="21">
        <v>0</v>
      </c>
      <c r="L14" s="21">
        <v>0</v>
      </c>
      <c r="M14" s="21">
        <v>0</v>
      </c>
      <c r="N14" s="21">
        <v>0</v>
      </c>
      <c r="O14" s="21">
        <v>0</v>
      </c>
      <c r="P14" s="21">
        <v>0</v>
      </c>
    </row>
    <row r="15" spans="1:16" x14ac:dyDescent="0.25">
      <c r="A15" s="21">
        <v>12</v>
      </c>
      <c r="B15" s="21" t="s">
        <v>42</v>
      </c>
      <c r="C15" s="21">
        <v>13</v>
      </c>
      <c r="D15" s="21">
        <v>44.6</v>
      </c>
      <c r="E15" s="21">
        <v>0</v>
      </c>
      <c r="F15" s="21">
        <v>0</v>
      </c>
      <c r="G15" s="21">
        <v>0</v>
      </c>
      <c r="H15" s="21">
        <v>0</v>
      </c>
      <c r="I15" s="21">
        <v>0</v>
      </c>
      <c r="J15" s="21">
        <v>0</v>
      </c>
      <c r="K15" s="21">
        <v>0</v>
      </c>
      <c r="L15" s="21">
        <v>0</v>
      </c>
      <c r="M15" s="21">
        <v>0</v>
      </c>
      <c r="N15" s="21">
        <v>0</v>
      </c>
      <c r="O15" s="21">
        <v>0</v>
      </c>
      <c r="P15" s="21">
        <v>0</v>
      </c>
    </row>
    <row r="16" spans="1:16" x14ac:dyDescent="0.25">
      <c r="A16" s="21">
        <v>13</v>
      </c>
      <c r="B16" s="21" t="s">
        <v>43</v>
      </c>
      <c r="C16" s="21">
        <v>202</v>
      </c>
      <c r="D16" s="21">
        <v>1693.27</v>
      </c>
      <c r="E16" s="21">
        <v>0</v>
      </c>
      <c r="F16" s="21">
        <v>0</v>
      </c>
      <c r="G16" s="21">
        <v>0</v>
      </c>
      <c r="H16" s="21">
        <v>0</v>
      </c>
      <c r="I16" s="21">
        <v>0</v>
      </c>
      <c r="J16" s="21">
        <v>0</v>
      </c>
      <c r="K16" s="21">
        <v>0</v>
      </c>
      <c r="L16" s="21">
        <v>0</v>
      </c>
      <c r="M16" s="21">
        <v>0</v>
      </c>
      <c r="N16" s="21">
        <v>0</v>
      </c>
      <c r="O16" s="21">
        <v>0</v>
      </c>
      <c r="P16" s="21">
        <v>0</v>
      </c>
    </row>
    <row r="17" spans="1:16" x14ac:dyDescent="0.25">
      <c r="A17" s="21">
        <v>14</v>
      </c>
      <c r="B17" s="21" t="s">
        <v>44</v>
      </c>
      <c r="C17" s="21">
        <v>0</v>
      </c>
      <c r="D17" s="21">
        <v>0</v>
      </c>
      <c r="E17" s="21">
        <v>0</v>
      </c>
      <c r="F17" s="21">
        <v>0</v>
      </c>
      <c r="G17" s="21">
        <v>0</v>
      </c>
      <c r="H17" s="21">
        <v>0</v>
      </c>
      <c r="I17" s="21">
        <v>0</v>
      </c>
      <c r="J17" s="21">
        <v>0</v>
      </c>
      <c r="K17" s="21">
        <v>0</v>
      </c>
      <c r="L17" s="21">
        <v>0</v>
      </c>
      <c r="M17" s="21">
        <v>0</v>
      </c>
      <c r="N17" s="21">
        <v>0</v>
      </c>
      <c r="O17" s="21">
        <v>0</v>
      </c>
      <c r="P17" s="21">
        <v>0</v>
      </c>
    </row>
    <row r="18" spans="1:16" x14ac:dyDescent="0.25">
      <c r="A18" s="21">
        <v>15</v>
      </c>
      <c r="B18" s="21" t="s">
        <v>45</v>
      </c>
      <c r="C18" s="21">
        <v>794</v>
      </c>
      <c r="D18" s="21">
        <v>1154.98</v>
      </c>
      <c r="E18" s="21">
        <v>0</v>
      </c>
      <c r="F18" s="21">
        <v>0</v>
      </c>
      <c r="G18" s="21">
        <v>0</v>
      </c>
      <c r="H18" s="21">
        <v>0</v>
      </c>
      <c r="I18" s="21">
        <v>0</v>
      </c>
      <c r="J18" s="21">
        <v>0</v>
      </c>
      <c r="K18" s="21">
        <v>0</v>
      </c>
      <c r="L18" s="21">
        <v>0</v>
      </c>
      <c r="M18" s="21">
        <v>29</v>
      </c>
      <c r="N18" s="21">
        <v>91.87</v>
      </c>
      <c r="O18" s="21">
        <v>0</v>
      </c>
      <c r="P18" s="21">
        <v>0</v>
      </c>
    </row>
    <row r="19" spans="1:16" x14ac:dyDescent="0.25">
      <c r="A19" s="21">
        <v>16</v>
      </c>
      <c r="B19" s="21" t="s">
        <v>46</v>
      </c>
      <c r="C19" s="21">
        <v>3</v>
      </c>
      <c r="D19" s="21">
        <v>4.01</v>
      </c>
      <c r="E19" s="21">
        <v>0</v>
      </c>
      <c r="F19" s="21">
        <v>0</v>
      </c>
      <c r="G19" s="21">
        <v>0</v>
      </c>
      <c r="H19" s="21">
        <v>0</v>
      </c>
      <c r="I19" s="21">
        <v>0</v>
      </c>
      <c r="J19" s="21">
        <v>0</v>
      </c>
      <c r="K19" s="21">
        <v>0</v>
      </c>
      <c r="L19" s="21">
        <v>0</v>
      </c>
      <c r="M19" s="21">
        <v>0</v>
      </c>
      <c r="N19" s="21">
        <v>0</v>
      </c>
      <c r="O19" s="21">
        <v>0</v>
      </c>
      <c r="P19" s="21">
        <v>0</v>
      </c>
    </row>
    <row r="20" spans="1:16" x14ac:dyDescent="0.25">
      <c r="A20" s="21">
        <v>17</v>
      </c>
      <c r="B20" s="21" t="s">
        <v>47</v>
      </c>
      <c r="C20" s="21">
        <v>30</v>
      </c>
      <c r="D20" s="21">
        <v>118</v>
      </c>
      <c r="E20" s="21">
        <v>0</v>
      </c>
      <c r="F20" s="21">
        <v>0</v>
      </c>
      <c r="G20" s="21">
        <v>0</v>
      </c>
      <c r="H20" s="21">
        <v>0</v>
      </c>
      <c r="I20" s="21">
        <v>0</v>
      </c>
      <c r="J20" s="21">
        <v>0</v>
      </c>
      <c r="K20" s="21">
        <v>0</v>
      </c>
      <c r="L20" s="21">
        <v>0</v>
      </c>
      <c r="M20" s="21">
        <v>0</v>
      </c>
      <c r="N20" s="21">
        <v>0</v>
      </c>
      <c r="O20" s="21">
        <v>0</v>
      </c>
      <c r="P20" s="21">
        <v>0</v>
      </c>
    </row>
    <row r="21" spans="1:16" x14ac:dyDescent="0.25">
      <c r="A21" s="21">
        <v>18</v>
      </c>
      <c r="B21" s="21" t="s">
        <v>48</v>
      </c>
      <c r="C21" s="21">
        <v>33</v>
      </c>
      <c r="D21" s="21">
        <v>90.5</v>
      </c>
      <c r="E21" s="21">
        <v>0</v>
      </c>
      <c r="F21" s="21">
        <v>0</v>
      </c>
      <c r="G21" s="21">
        <v>0</v>
      </c>
      <c r="H21" s="21">
        <v>0</v>
      </c>
      <c r="I21" s="21">
        <v>0</v>
      </c>
      <c r="J21" s="21">
        <v>0</v>
      </c>
      <c r="K21" s="21">
        <v>0</v>
      </c>
      <c r="L21" s="21">
        <v>0</v>
      </c>
      <c r="M21" s="21">
        <v>0</v>
      </c>
      <c r="N21" s="21">
        <v>0</v>
      </c>
      <c r="O21" s="21">
        <v>0</v>
      </c>
      <c r="P21" s="21">
        <v>0</v>
      </c>
    </row>
    <row r="22" spans="1:16" x14ac:dyDescent="0.25">
      <c r="A22" s="21">
        <v>19</v>
      </c>
      <c r="B22" s="21" t="s">
        <v>49</v>
      </c>
      <c r="C22" s="21">
        <v>58</v>
      </c>
      <c r="D22" s="21">
        <v>257.32</v>
      </c>
      <c r="E22" s="21">
        <v>0</v>
      </c>
      <c r="F22" s="21">
        <v>0</v>
      </c>
      <c r="G22" s="21">
        <v>0</v>
      </c>
      <c r="H22" s="21">
        <v>0</v>
      </c>
      <c r="I22" s="21">
        <v>0</v>
      </c>
      <c r="J22" s="21">
        <v>0</v>
      </c>
      <c r="K22" s="21">
        <v>0</v>
      </c>
      <c r="L22" s="21">
        <v>0</v>
      </c>
      <c r="M22" s="21">
        <v>0</v>
      </c>
      <c r="N22" s="21">
        <v>0</v>
      </c>
      <c r="O22" s="21">
        <v>0</v>
      </c>
      <c r="P22" s="21">
        <v>0</v>
      </c>
    </row>
    <row r="23" spans="1:16" x14ac:dyDescent="0.25">
      <c r="A23" s="21">
        <v>20</v>
      </c>
      <c r="B23" s="21" t="s">
        <v>50</v>
      </c>
      <c r="C23" s="21">
        <v>2</v>
      </c>
      <c r="D23" s="21">
        <v>5.23</v>
      </c>
      <c r="E23" s="21">
        <v>0</v>
      </c>
      <c r="F23" s="21">
        <v>0</v>
      </c>
      <c r="G23" s="21">
        <v>0</v>
      </c>
      <c r="H23" s="21">
        <v>0</v>
      </c>
      <c r="I23" s="21">
        <v>0</v>
      </c>
      <c r="J23" s="21">
        <v>0</v>
      </c>
      <c r="K23" s="21">
        <v>0</v>
      </c>
      <c r="L23" s="21">
        <v>0</v>
      </c>
      <c r="M23" s="21">
        <v>0</v>
      </c>
      <c r="N23" s="21">
        <v>0</v>
      </c>
      <c r="O23" s="21">
        <v>0</v>
      </c>
      <c r="P23" s="21">
        <v>0</v>
      </c>
    </row>
    <row r="24" spans="1:16" x14ac:dyDescent="0.25">
      <c r="A24" s="21">
        <v>21</v>
      </c>
      <c r="B24" s="21" t="s">
        <v>51</v>
      </c>
      <c r="C24" s="21">
        <v>0</v>
      </c>
      <c r="D24" s="21">
        <v>0</v>
      </c>
      <c r="E24" s="21">
        <v>0</v>
      </c>
      <c r="F24" s="21">
        <v>0</v>
      </c>
      <c r="G24" s="21">
        <v>0</v>
      </c>
      <c r="H24" s="21">
        <v>0</v>
      </c>
      <c r="I24" s="21">
        <v>0</v>
      </c>
      <c r="J24" s="21">
        <v>0</v>
      </c>
      <c r="K24" s="21">
        <v>0</v>
      </c>
      <c r="L24" s="21">
        <v>0</v>
      </c>
      <c r="M24" s="21">
        <v>0</v>
      </c>
      <c r="N24" s="21">
        <v>0</v>
      </c>
      <c r="O24" s="21">
        <v>0</v>
      </c>
      <c r="P24" s="21">
        <v>0</v>
      </c>
    </row>
    <row r="25" spans="1:16" x14ac:dyDescent="0.25">
      <c r="A25" s="22" t="s">
        <v>83</v>
      </c>
      <c r="B25" s="22" t="s">
        <v>5</v>
      </c>
      <c r="C25" s="22">
        <v>1500</v>
      </c>
      <c r="D25" s="22">
        <v>5164.2299999999996</v>
      </c>
      <c r="E25" s="22">
        <v>0</v>
      </c>
      <c r="F25" s="22">
        <v>0</v>
      </c>
      <c r="G25" s="22">
        <v>0</v>
      </c>
      <c r="H25" s="22">
        <v>0</v>
      </c>
      <c r="I25" s="22">
        <v>0</v>
      </c>
      <c r="J25" s="22">
        <v>0</v>
      </c>
      <c r="K25" s="22">
        <v>0</v>
      </c>
      <c r="L25" s="22">
        <v>0</v>
      </c>
      <c r="M25" s="22">
        <v>36</v>
      </c>
      <c r="N25" s="22">
        <v>107.72</v>
      </c>
      <c r="O25" s="22">
        <v>0</v>
      </c>
      <c r="P25" s="22">
        <v>0</v>
      </c>
    </row>
    <row r="26" spans="1:16" x14ac:dyDescent="0.25">
      <c r="A26" s="21">
        <v>1</v>
      </c>
      <c r="B26" s="21" t="s">
        <v>53</v>
      </c>
      <c r="C26" s="21">
        <v>0</v>
      </c>
      <c r="D26" s="21">
        <v>0</v>
      </c>
      <c r="E26" s="21">
        <v>0</v>
      </c>
      <c r="F26" s="21">
        <v>0</v>
      </c>
      <c r="G26" s="21">
        <v>0</v>
      </c>
      <c r="H26" s="21">
        <v>0</v>
      </c>
      <c r="I26" s="21">
        <v>0</v>
      </c>
      <c r="J26" s="21">
        <v>0</v>
      </c>
      <c r="K26" s="21">
        <v>0</v>
      </c>
      <c r="L26" s="21">
        <v>0</v>
      </c>
      <c r="M26" s="21">
        <v>0</v>
      </c>
      <c r="N26" s="21">
        <v>0</v>
      </c>
      <c r="O26" s="21">
        <v>0</v>
      </c>
      <c r="P26" s="21">
        <v>0</v>
      </c>
    </row>
    <row r="27" spans="1:16" x14ac:dyDescent="0.25">
      <c r="A27" s="21">
        <v>2</v>
      </c>
      <c r="B27" s="21" t="s">
        <v>54</v>
      </c>
      <c r="C27" s="21">
        <v>0</v>
      </c>
      <c r="D27" s="21">
        <v>0</v>
      </c>
      <c r="E27" s="21">
        <v>0</v>
      </c>
      <c r="F27" s="21">
        <v>0</v>
      </c>
      <c r="G27" s="21">
        <v>0</v>
      </c>
      <c r="H27" s="21">
        <v>0</v>
      </c>
      <c r="I27" s="21">
        <v>0</v>
      </c>
      <c r="J27" s="21">
        <v>0</v>
      </c>
      <c r="K27" s="21">
        <v>0</v>
      </c>
      <c r="L27" s="21">
        <v>0</v>
      </c>
      <c r="M27" s="21">
        <v>0</v>
      </c>
      <c r="N27" s="21">
        <v>0</v>
      </c>
      <c r="O27" s="21">
        <v>0</v>
      </c>
      <c r="P27" s="21">
        <v>0</v>
      </c>
    </row>
    <row r="28" spans="1:16" x14ac:dyDescent="0.25">
      <c r="A28" s="21">
        <v>3</v>
      </c>
      <c r="B28" s="21" t="s">
        <v>55</v>
      </c>
      <c r="C28" s="21">
        <v>0</v>
      </c>
      <c r="D28" s="21">
        <v>0</v>
      </c>
      <c r="E28" s="21">
        <v>0</v>
      </c>
      <c r="F28" s="21">
        <v>0</v>
      </c>
      <c r="G28" s="21">
        <v>0</v>
      </c>
      <c r="H28" s="21">
        <v>0</v>
      </c>
      <c r="I28" s="21">
        <v>0</v>
      </c>
      <c r="J28" s="21">
        <v>0</v>
      </c>
      <c r="K28" s="21">
        <v>0</v>
      </c>
      <c r="L28" s="21">
        <v>0</v>
      </c>
      <c r="M28" s="21">
        <v>0</v>
      </c>
      <c r="N28" s="21">
        <v>0</v>
      </c>
      <c r="O28" s="21">
        <v>0</v>
      </c>
      <c r="P28" s="21">
        <v>0</v>
      </c>
    </row>
    <row r="29" spans="1:16" x14ac:dyDescent="0.25">
      <c r="A29" s="21">
        <v>4</v>
      </c>
      <c r="B29" s="21" t="s">
        <v>56</v>
      </c>
      <c r="C29" s="21">
        <v>0</v>
      </c>
      <c r="D29" s="21">
        <v>0</v>
      </c>
      <c r="E29" s="21">
        <v>0</v>
      </c>
      <c r="F29" s="21">
        <v>0</v>
      </c>
      <c r="G29" s="21">
        <v>0</v>
      </c>
      <c r="H29" s="21">
        <v>0</v>
      </c>
      <c r="I29" s="21">
        <v>0</v>
      </c>
      <c r="J29" s="21">
        <v>0</v>
      </c>
      <c r="K29" s="21">
        <v>0</v>
      </c>
      <c r="L29" s="21">
        <v>0</v>
      </c>
      <c r="M29" s="21">
        <v>0</v>
      </c>
      <c r="N29" s="21">
        <v>0</v>
      </c>
      <c r="O29" s="21">
        <v>0</v>
      </c>
      <c r="P29" s="21">
        <v>0</v>
      </c>
    </row>
    <row r="30" spans="1:16" x14ac:dyDescent="0.25">
      <c r="A30" s="21">
        <v>5</v>
      </c>
      <c r="B30" s="21" t="s">
        <v>57</v>
      </c>
      <c r="C30" s="21">
        <v>29</v>
      </c>
      <c r="D30" s="21">
        <v>43.32</v>
      </c>
      <c r="E30" s="21">
        <v>0</v>
      </c>
      <c r="F30" s="21">
        <v>0</v>
      </c>
      <c r="G30" s="21">
        <v>0</v>
      </c>
      <c r="H30" s="21">
        <v>0</v>
      </c>
      <c r="I30" s="21">
        <v>0</v>
      </c>
      <c r="J30" s="21">
        <v>0</v>
      </c>
      <c r="K30" s="21">
        <v>0</v>
      </c>
      <c r="L30" s="21">
        <v>0</v>
      </c>
      <c r="M30" s="21">
        <v>0</v>
      </c>
      <c r="N30" s="21">
        <v>0</v>
      </c>
      <c r="O30" s="21">
        <v>0</v>
      </c>
      <c r="P30" s="21">
        <v>0</v>
      </c>
    </row>
    <row r="31" spans="1:16" x14ac:dyDescent="0.25">
      <c r="A31" s="21">
        <v>6</v>
      </c>
      <c r="B31" s="21" t="s">
        <v>58</v>
      </c>
      <c r="C31" s="21">
        <v>0</v>
      </c>
      <c r="D31" s="21">
        <v>0</v>
      </c>
      <c r="E31" s="21">
        <v>0</v>
      </c>
      <c r="F31" s="21">
        <v>0</v>
      </c>
      <c r="G31" s="21">
        <v>0</v>
      </c>
      <c r="H31" s="21">
        <v>0</v>
      </c>
      <c r="I31" s="21">
        <v>0</v>
      </c>
      <c r="J31" s="21">
        <v>0</v>
      </c>
      <c r="K31" s="21">
        <v>0</v>
      </c>
      <c r="L31" s="21">
        <v>0</v>
      </c>
      <c r="M31" s="21">
        <v>0</v>
      </c>
      <c r="N31" s="21">
        <v>0</v>
      </c>
      <c r="O31" s="21">
        <v>0</v>
      </c>
      <c r="P31" s="21">
        <v>0</v>
      </c>
    </row>
    <row r="32" spans="1:16" x14ac:dyDescent="0.25">
      <c r="A32" s="21">
        <v>7</v>
      </c>
      <c r="B32" s="21" t="s">
        <v>59</v>
      </c>
      <c r="C32" s="21">
        <v>0</v>
      </c>
      <c r="D32" s="21">
        <v>0</v>
      </c>
      <c r="E32" s="21">
        <v>0</v>
      </c>
      <c r="F32" s="21">
        <v>0</v>
      </c>
      <c r="G32" s="21">
        <v>0</v>
      </c>
      <c r="H32" s="21">
        <v>0</v>
      </c>
      <c r="I32" s="21">
        <v>0</v>
      </c>
      <c r="J32" s="21">
        <v>0</v>
      </c>
      <c r="K32" s="21">
        <v>0</v>
      </c>
      <c r="L32" s="21">
        <v>0</v>
      </c>
      <c r="M32" s="21">
        <v>0</v>
      </c>
      <c r="N32" s="21">
        <v>0</v>
      </c>
      <c r="O32" s="21">
        <v>0</v>
      </c>
      <c r="P32" s="21">
        <v>0</v>
      </c>
    </row>
    <row r="33" spans="1:16" x14ac:dyDescent="0.25">
      <c r="A33" s="21">
        <v>8</v>
      </c>
      <c r="B33" s="21" t="s">
        <v>60</v>
      </c>
      <c r="C33" s="21">
        <v>0</v>
      </c>
      <c r="D33" s="21">
        <v>0</v>
      </c>
      <c r="E33" s="21">
        <v>0</v>
      </c>
      <c r="F33" s="21">
        <v>0</v>
      </c>
      <c r="G33" s="21">
        <v>0</v>
      </c>
      <c r="H33" s="21">
        <v>0</v>
      </c>
      <c r="I33" s="21">
        <v>0</v>
      </c>
      <c r="J33" s="21">
        <v>0</v>
      </c>
      <c r="K33" s="21">
        <v>0</v>
      </c>
      <c r="L33" s="21">
        <v>0</v>
      </c>
      <c r="M33" s="21">
        <v>0</v>
      </c>
      <c r="N33" s="21">
        <v>0</v>
      </c>
      <c r="O33" s="21">
        <v>0</v>
      </c>
      <c r="P33" s="21">
        <v>0</v>
      </c>
    </row>
    <row r="34" spans="1:16" x14ac:dyDescent="0.25">
      <c r="A34" s="21">
        <v>9</v>
      </c>
      <c r="B34" s="21" t="s">
        <v>61</v>
      </c>
      <c r="C34" s="21">
        <v>0</v>
      </c>
      <c r="D34" s="21">
        <v>0</v>
      </c>
      <c r="E34" s="21">
        <v>0</v>
      </c>
      <c r="F34" s="21">
        <v>0</v>
      </c>
      <c r="G34" s="21">
        <v>0</v>
      </c>
      <c r="H34" s="21">
        <v>0</v>
      </c>
      <c r="I34" s="21">
        <v>0</v>
      </c>
      <c r="J34" s="21">
        <v>0</v>
      </c>
      <c r="K34" s="21">
        <v>0</v>
      </c>
      <c r="L34" s="21">
        <v>0</v>
      </c>
      <c r="M34" s="21">
        <v>0</v>
      </c>
      <c r="N34" s="21">
        <v>0</v>
      </c>
      <c r="O34" s="21">
        <v>0</v>
      </c>
      <c r="P34" s="21">
        <v>0</v>
      </c>
    </row>
    <row r="35" spans="1:16" x14ac:dyDescent="0.25">
      <c r="A35" s="21">
        <v>10</v>
      </c>
      <c r="B35" s="21" t="s">
        <v>62</v>
      </c>
      <c r="C35" s="21">
        <v>0</v>
      </c>
      <c r="D35" s="21">
        <v>0</v>
      </c>
      <c r="E35" s="21">
        <v>0</v>
      </c>
      <c r="F35" s="21">
        <v>0</v>
      </c>
      <c r="G35" s="21">
        <v>0</v>
      </c>
      <c r="H35" s="21">
        <v>0</v>
      </c>
      <c r="I35" s="21">
        <v>0</v>
      </c>
      <c r="J35" s="21">
        <v>0</v>
      </c>
      <c r="K35" s="21">
        <v>0</v>
      </c>
      <c r="L35" s="21">
        <v>0</v>
      </c>
      <c r="M35" s="21">
        <v>0</v>
      </c>
      <c r="N35" s="21">
        <v>0</v>
      </c>
      <c r="O35" s="21">
        <v>0</v>
      </c>
      <c r="P35" s="21">
        <v>0</v>
      </c>
    </row>
    <row r="36" spans="1:16" x14ac:dyDescent="0.25">
      <c r="A36" s="22" t="s">
        <v>85</v>
      </c>
      <c r="B36" s="22" t="s">
        <v>5</v>
      </c>
      <c r="C36" s="22">
        <v>29</v>
      </c>
      <c r="D36" s="22">
        <v>43.32</v>
      </c>
      <c r="E36" s="22">
        <v>0</v>
      </c>
      <c r="F36" s="22">
        <v>0</v>
      </c>
      <c r="G36" s="22">
        <v>0</v>
      </c>
      <c r="H36" s="22">
        <v>0</v>
      </c>
      <c r="I36" s="22">
        <v>0</v>
      </c>
      <c r="J36" s="22">
        <v>0</v>
      </c>
      <c r="K36" s="22">
        <v>0</v>
      </c>
      <c r="L36" s="22">
        <v>0</v>
      </c>
      <c r="M36" s="22">
        <v>0</v>
      </c>
      <c r="N36" s="22">
        <v>0</v>
      </c>
      <c r="O36" s="22">
        <v>0</v>
      </c>
      <c r="P36" s="22">
        <v>0</v>
      </c>
    </row>
    <row r="37" spans="1:16" x14ac:dyDescent="0.25">
      <c r="A37" s="21">
        <v>1</v>
      </c>
      <c r="B37" s="21" t="s">
        <v>64</v>
      </c>
      <c r="C37" s="21">
        <v>389</v>
      </c>
      <c r="D37" s="21">
        <v>872.01</v>
      </c>
      <c r="E37" s="21">
        <v>0</v>
      </c>
      <c r="F37" s="21">
        <v>0</v>
      </c>
      <c r="G37" s="21">
        <v>3</v>
      </c>
      <c r="H37" s="21">
        <v>5.28</v>
      </c>
      <c r="I37" s="21">
        <v>0</v>
      </c>
      <c r="J37" s="21">
        <v>0</v>
      </c>
      <c r="K37" s="21">
        <v>0</v>
      </c>
      <c r="L37" s="21">
        <v>0</v>
      </c>
      <c r="M37" s="21">
        <v>309</v>
      </c>
      <c r="N37" s="21">
        <v>254.96</v>
      </c>
      <c r="O37" s="21">
        <v>0</v>
      </c>
      <c r="P37" s="21">
        <v>0</v>
      </c>
    </row>
    <row r="38" spans="1:16" x14ac:dyDescent="0.25">
      <c r="A38" s="22" t="s">
        <v>86</v>
      </c>
      <c r="B38" s="22" t="s">
        <v>5</v>
      </c>
      <c r="C38" s="22">
        <v>389</v>
      </c>
      <c r="D38" s="22">
        <v>872.01</v>
      </c>
      <c r="E38" s="22">
        <v>0</v>
      </c>
      <c r="F38" s="22">
        <v>0</v>
      </c>
      <c r="G38" s="22">
        <v>3</v>
      </c>
      <c r="H38" s="22">
        <v>5.28</v>
      </c>
      <c r="I38" s="22">
        <v>0</v>
      </c>
      <c r="J38" s="22">
        <v>0</v>
      </c>
      <c r="K38" s="22">
        <v>0</v>
      </c>
      <c r="L38" s="22">
        <v>0</v>
      </c>
      <c r="M38" s="22">
        <v>309</v>
      </c>
      <c r="N38" s="22">
        <v>254.96</v>
      </c>
      <c r="O38" s="22">
        <v>0</v>
      </c>
      <c r="P38" s="22">
        <v>0</v>
      </c>
    </row>
    <row r="39" spans="1:16" x14ac:dyDescent="0.25">
      <c r="A39" s="21">
        <v>1</v>
      </c>
      <c r="B39" s="21" t="s">
        <v>66</v>
      </c>
      <c r="C39" s="21">
        <v>0</v>
      </c>
      <c r="D39" s="21">
        <v>0</v>
      </c>
      <c r="E39" s="21">
        <v>0</v>
      </c>
      <c r="F39" s="21">
        <v>0</v>
      </c>
      <c r="G39" s="21">
        <v>0</v>
      </c>
      <c r="H39" s="21">
        <v>0</v>
      </c>
      <c r="I39" s="21">
        <v>0</v>
      </c>
      <c r="J39" s="21">
        <v>0</v>
      </c>
      <c r="K39" s="21">
        <v>0</v>
      </c>
      <c r="L39" s="21">
        <v>0</v>
      </c>
      <c r="M39" s="21">
        <v>0</v>
      </c>
      <c r="N39" s="21">
        <v>0</v>
      </c>
      <c r="O39" s="21">
        <v>0</v>
      </c>
      <c r="P39" s="21">
        <v>0</v>
      </c>
    </row>
    <row r="40" spans="1:16" x14ac:dyDescent="0.25">
      <c r="A40" s="21">
        <v>2</v>
      </c>
      <c r="B40" s="21" t="s">
        <v>67</v>
      </c>
      <c r="C40" s="21">
        <v>0</v>
      </c>
      <c r="D40" s="21">
        <v>0</v>
      </c>
      <c r="E40" s="21">
        <v>0</v>
      </c>
      <c r="F40" s="21">
        <v>0</v>
      </c>
      <c r="G40" s="21">
        <v>0</v>
      </c>
      <c r="H40" s="21">
        <v>0</v>
      </c>
      <c r="I40" s="21">
        <v>0</v>
      </c>
      <c r="J40" s="21">
        <v>0</v>
      </c>
      <c r="K40" s="21">
        <v>0</v>
      </c>
      <c r="L40" s="21">
        <v>0</v>
      </c>
      <c r="M40" s="21">
        <v>0</v>
      </c>
      <c r="N40" s="21">
        <v>0</v>
      </c>
      <c r="O40" s="21">
        <v>0</v>
      </c>
      <c r="P40" s="21">
        <v>0</v>
      </c>
    </row>
    <row r="41" spans="1:16" x14ac:dyDescent="0.25">
      <c r="A41" s="21">
        <v>3</v>
      </c>
      <c r="B41" s="21" t="s">
        <v>68</v>
      </c>
      <c r="C41" s="21">
        <v>12</v>
      </c>
      <c r="D41" s="21">
        <v>56.17</v>
      </c>
      <c r="E41" s="21">
        <v>0</v>
      </c>
      <c r="F41" s="21">
        <v>0</v>
      </c>
      <c r="G41" s="21">
        <v>0</v>
      </c>
      <c r="H41" s="21">
        <v>0</v>
      </c>
      <c r="I41" s="21">
        <v>0</v>
      </c>
      <c r="J41" s="21">
        <v>0</v>
      </c>
      <c r="K41" s="21">
        <v>0</v>
      </c>
      <c r="L41" s="21">
        <v>0</v>
      </c>
      <c r="M41" s="21">
        <v>0</v>
      </c>
      <c r="N41" s="21">
        <v>0</v>
      </c>
      <c r="O41" s="21">
        <v>0</v>
      </c>
      <c r="P41" s="21">
        <v>0</v>
      </c>
    </row>
    <row r="42" spans="1:16" x14ac:dyDescent="0.25">
      <c r="A42" s="21">
        <v>4</v>
      </c>
      <c r="B42" s="21" t="s">
        <v>69</v>
      </c>
      <c r="C42" s="21">
        <v>0</v>
      </c>
      <c r="D42" s="21">
        <v>0</v>
      </c>
      <c r="E42" s="21">
        <v>0</v>
      </c>
      <c r="F42" s="21">
        <v>0</v>
      </c>
      <c r="G42" s="21">
        <v>0</v>
      </c>
      <c r="H42" s="21">
        <v>0</v>
      </c>
      <c r="I42" s="21">
        <v>0</v>
      </c>
      <c r="J42" s="21">
        <v>0</v>
      </c>
      <c r="K42" s="21">
        <v>0</v>
      </c>
      <c r="L42" s="21">
        <v>0</v>
      </c>
      <c r="M42" s="21">
        <v>0</v>
      </c>
      <c r="N42" s="21">
        <v>0</v>
      </c>
      <c r="O42" s="21">
        <v>0</v>
      </c>
      <c r="P42" s="21">
        <v>0</v>
      </c>
    </row>
    <row r="43" spans="1:16" x14ac:dyDescent="0.25">
      <c r="A43" s="22" t="s">
        <v>88</v>
      </c>
      <c r="B43" s="22" t="s">
        <v>5</v>
      </c>
      <c r="C43" s="22">
        <v>1930</v>
      </c>
      <c r="D43" s="22">
        <v>6135.73</v>
      </c>
      <c r="E43" s="22">
        <v>0</v>
      </c>
      <c r="F43" s="22">
        <v>0</v>
      </c>
      <c r="G43" s="22">
        <v>3</v>
      </c>
      <c r="H43" s="22">
        <v>5.28</v>
      </c>
      <c r="I43" s="22">
        <v>0</v>
      </c>
      <c r="J43" s="22">
        <v>0</v>
      </c>
      <c r="K43" s="22">
        <v>0</v>
      </c>
      <c r="L43" s="22">
        <v>0</v>
      </c>
      <c r="M43" s="22">
        <v>345</v>
      </c>
      <c r="N43" s="22">
        <v>362.68</v>
      </c>
      <c r="O43" s="22">
        <v>0</v>
      </c>
      <c r="P43" s="22">
        <v>0</v>
      </c>
    </row>
  </sheetData>
  <mergeCells count="2">
    <mergeCell ref="A1:P1"/>
    <mergeCell ref="A2:P2"/>
  </mergeCells>
  <pageMargins left="0.7" right="0.7" top="0.75" bottom="0.75" header="0.3" footer="0.3"/>
  <pageSetup scale="70" orientation="landscape" horizontalDpi="0" verticalDpi="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workbookViewId="0">
      <selection activeCell="G19" sqref="G19"/>
    </sheetView>
  </sheetViews>
  <sheetFormatPr defaultColWidth="10" defaultRowHeight="15" x14ac:dyDescent="0.25"/>
  <cols>
    <col min="1" max="16384" width="10" style="16"/>
  </cols>
  <sheetData>
    <row r="1" spans="1:16" ht="15.75" customHeight="1" x14ac:dyDescent="0.25">
      <c r="A1" s="355" t="s">
        <v>173</v>
      </c>
      <c r="B1" s="356"/>
      <c r="C1" s="356"/>
      <c r="D1" s="356"/>
      <c r="E1" s="356"/>
      <c r="F1" s="356"/>
      <c r="G1" s="356"/>
      <c r="H1" s="356"/>
      <c r="I1" s="356"/>
      <c r="J1" s="356"/>
      <c r="K1" s="356"/>
      <c r="L1" s="356"/>
      <c r="M1" s="356"/>
      <c r="N1" s="356"/>
      <c r="O1" s="356"/>
      <c r="P1" s="356"/>
    </row>
    <row r="2" spans="1:16" x14ac:dyDescent="0.25">
      <c r="A2" s="357" t="s">
        <v>73</v>
      </c>
      <c r="B2" s="356"/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6"/>
      <c r="N2" s="356"/>
      <c r="O2" s="356"/>
      <c r="P2" s="356"/>
    </row>
    <row r="3" spans="1:16" ht="75" x14ac:dyDescent="0.25">
      <c r="A3" s="17" t="s">
        <v>74</v>
      </c>
      <c r="B3" s="17" t="s">
        <v>24</v>
      </c>
      <c r="C3" s="17" t="s">
        <v>174</v>
      </c>
      <c r="D3" s="17" t="s">
        <v>175</v>
      </c>
      <c r="E3" s="17" t="s">
        <v>176</v>
      </c>
      <c r="F3" s="17" t="s">
        <v>177</v>
      </c>
      <c r="G3" s="17" t="s">
        <v>178</v>
      </c>
      <c r="H3" s="17" t="s">
        <v>179</v>
      </c>
      <c r="I3" s="17" t="s">
        <v>180</v>
      </c>
      <c r="J3" s="17" t="s">
        <v>181</v>
      </c>
      <c r="K3" s="17" t="s">
        <v>182</v>
      </c>
      <c r="L3" s="17" t="s">
        <v>183</v>
      </c>
      <c r="M3" s="17" t="s">
        <v>184</v>
      </c>
      <c r="N3" s="17" t="s">
        <v>185</v>
      </c>
      <c r="O3" s="17" t="s">
        <v>186</v>
      </c>
      <c r="P3" s="17" t="s">
        <v>187</v>
      </c>
    </row>
    <row r="4" spans="1:16" x14ac:dyDescent="0.25">
      <c r="A4" s="21">
        <v>1</v>
      </c>
      <c r="B4" s="21" t="s">
        <v>31</v>
      </c>
      <c r="C4" s="21">
        <v>12</v>
      </c>
      <c r="D4" s="21">
        <v>109.84</v>
      </c>
      <c r="E4" s="21">
        <v>213</v>
      </c>
      <c r="F4" s="21">
        <v>1267.95</v>
      </c>
      <c r="G4" s="21">
        <v>5</v>
      </c>
      <c r="H4" s="21">
        <v>109.06</v>
      </c>
      <c r="I4" s="21">
        <v>21</v>
      </c>
      <c r="J4" s="21">
        <v>509.28</v>
      </c>
      <c r="K4" s="21">
        <v>0</v>
      </c>
      <c r="L4" s="21">
        <v>0</v>
      </c>
      <c r="M4" s="21">
        <v>0</v>
      </c>
      <c r="N4" s="21">
        <v>0</v>
      </c>
      <c r="O4" s="21">
        <v>218.9</v>
      </c>
      <c r="P4" s="21">
        <v>1777.23</v>
      </c>
    </row>
    <row r="5" spans="1:16" x14ac:dyDescent="0.25">
      <c r="A5" s="21">
        <v>2</v>
      </c>
      <c r="B5" s="21" t="s">
        <v>32</v>
      </c>
      <c r="C5" s="21">
        <v>86</v>
      </c>
      <c r="D5" s="21">
        <v>250</v>
      </c>
      <c r="E5" s="21">
        <v>86</v>
      </c>
      <c r="F5" s="21">
        <v>259.52</v>
      </c>
      <c r="G5" s="21">
        <v>0</v>
      </c>
      <c r="H5" s="21">
        <v>0</v>
      </c>
      <c r="I5" s="21">
        <v>0</v>
      </c>
      <c r="J5" s="21">
        <v>0</v>
      </c>
      <c r="K5" s="21">
        <v>0</v>
      </c>
      <c r="L5" s="21">
        <v>0</v>
      </c>
      <c r="M5" s="21">
        <v>0</v>
      </c>
      <c r="N5" s="21">
        <v>0</v>
      </c>
      <c r="O5" s="21">
        <v>250</v>
      </c>
      <c r="P5" s="21">
        <v>259.52</v>
      </c>
    </row>
    <row r="6" spans="1:16" x14ac:dyDescent="0.25">
      <c r="A6" s="21">
        <v>3</v>
      </c>
      <c r="B6" s="21" t="s">
        <v>33</v>
      </c>
      <c r="C6" s="21">
        <v>0</v>
      </c>
      <c r="D6" s="21">
        <v>0</v>
      </c>
      <c r="E6" s="21">
        <v>156</v>
      </c>
      <c r="F6" s="21">
        <v>806</v>
      </c>
      <c r="G6" s="21">
        <v>0</v>
      </c>
      <c r="H6" s="21">
        <v>0</v>
      </c>
      <c r="I6" s="21">
        <v>64</v>
      </c>
      <c r="J6" s="21">
        <v>155.61000000000001</v>
      </c>
      <c r="K6" s="21">
        <v>0</v>
      </c>
      <c r="L6" s="21">
        <v>0</v>
      </c>
      <c r="M6" s="21">
        <v>0</v>
      </c>
      <c r="N6" s="21">
        <v>0</v>
      </c>
      <c r="O6" s="21">
        <v>0</v>
      </c>
      <c r="P6" s="21">
        <v>961.61</v>
      </c>
    </row>
    <row r="7" spans="1:16" x14ac:dyDescent="0.25">
      <c r="A7" s="21">
        <v>4</v>
      </c>
      <c r="B7" s="21" t="s">
        <v>34</v>
      </c>
      <c r="C7" s="21">
        <v>108</v>
      </c>
      <c r="D7" s="21">
        <v>180</v>
      </c>
      <c r="E7" s="21">
        <v>861</v>
      </c>
      <c r="F7" s="21">
        <v>1536.03</v>
      </c>
      <c r="G7" s="21">
        <v>0</v>
      </c>
      <c r="H7" s="21">
        <v>0</v>
      </c>
      <c r="I7" s="21">
        <v>73</v>
      </c>
      <c r="J7" s="21">
        <v>1656.75</v>
      </c>
      <c r="K7" s="21">
        <v>0</v>
      </c>
      <c r="L7" s="21">
        <v>0</v>
      </c>
      <c r="M7" s="21">
        <v>0</v>
      </c>
      <c r="N7" s="21">
        <v>0</v>
      </c>
      <c r="O7" s="21">
        <v>180</v>
      </c>
      <c r="P7" s="21">
        <v>3192.78</v>
      </c>
    </row>
    <row r="8" spans="1:16" x14ac:dyDescent="0.25">
      <c r="A8" s="21">
        <v>5</v>
      </c>
      <c r="B8" s="21" t="s">
        <v>35</v>
      </c>
      <c r="C8" s="21">
        <v>12</v>
      </c>
      <c r="D8" s="21">
        <v>16</v>
      </c>
      <c r="E8" s="21">
        <v>67</v>
      </c>
      <c r="F8" s="21">
        <v>88.36</v>
      </c>
      <c r="G8" s="21">
        <v>0</v>
      </c>
      <c r="H8" s="21">
        <v>0</v>
      </c>
      <c r="I8" s="21">
        <v>0</v>
      </c>
      <c r="J8" s="21">
        <v>0</v>
      </c>
      <c r="K8" s="21">
        <v>0</v>
      </c>
      <c r="L8" s="21">
        <v>0</v>
      </c>
      <c r="M8" s="21">
        <v>0</v>
      </c>
      <c r="N8" s="21">
        <v>0</v>
      </c>
      <c r="O8" s="21">
        <v>16</v>
      </c>
      <c r="P8" s="21">
        <v>88.36</v>
      </c>
    </row>
    <row r="9" spans="1:16" x14ac:dyDescent="0.25">
      <c r="A9" s="21">
        <v>6</v>
      </c>
      <c r="B9" s="21" t="s">
        <v>36</v>
      </c>
      <c r="C9" s="21">
        <v>107</v>
      </c>
      <c r="D9" s="21">
        <v>148.79</v>
      </c>
      <c r="E9" s="21">
        <v>1413</v>
      </c>
      <c r="F9" s="21">
        <v>3320.52</v>
      </c>
      <c r="G9" s="21">
        <v>16</v>
      </c>
      <c r="H9" s="21">
        <v>158.25</v>
      </c>
      <c r="I9" s="21">
        <v>92</v>
      </c>
      <c r="J9" s="21">
        <v>2084.6</v>
      </c>
      <c r="K9" s="21">
        <v>0</v>
      </c>
      <c r="L9" s="21">
        <v>0</v>
      </c>
      <c r="M9" s="21">
        <v>1</v>
      </c>
      <c r="N9" s="21">
        <v>63.87</v>
      </c>
      <c r="O9" s="21">
        <v>307.04000000000002</v>
      </c>
      <c r="P9" s="21">
        <v>5468.99</v>
      </c>
    </row>
    <row r="10" spans="1:16" x14ac:dyDescent="0.25">
      <c r="A10" s="21">
        <v>7</v>
      </c>
      <c r="B10" s="21" t="s">
        <v>37</v>
      </c>
      <c r="C10" s="21">
        <v>14</v>
      </c>
      <c r="D10" s="21">
        <v>26.36</v>
      </c>
      <c r="E10" s="21">
        <v>382</v>
      </c>
      <c r="F10" s="21">
        <v>546.21</v>
      </c>
      <c r="G10" s="21">
        <v>0</v>
      </c>
      <c r="H10" s="21">
        <v>0</v>
      </c>
      <c r="I10" s="21">
        <v>12</v>
      </c>
      <c r="J10" s="21">
        <v>150.86000000000001</v>
      </c>
      <c r="K10" s="21">
        <v>0</v>
      </c>
      <c r="L10" s="21">
        <v>0</v>
      </c>
      <c r="M10" s="21">
        <v>0</v>
      </c>
      <c r="N10" s="21">
        <v>0</v>
      </c>
      <c r="O10" s="21">
        <v>26.36</v>
      </c>
      <c r="P10" s="21">
        <v>697.07</v>
      </c>
    </row>
    <row r="11" spans="1:16" x14ac:dyDescent="0.25">
      <c r="A11" s="21">
        <v>8</v>
      </c>
      <c r="B11" s="21" t="s">
        <v>38</v>
      </c>
      <c r="C11" s="21">
        <v>0</v>
      </c>
      <c r="D11" s="21">
        <v>0</v>
      </c>
      <c r="E11" s="21">
        <v>3</v>
      </c>
      <c r="F11" s="21">
        <v>9.7899999999999991</v>
      </c>
      <c r="G11" s="21">
        <v>0</v>
      </c>
      <c r="H11" s="21">
        <v>0</v>
      </c>
      <c r="I11" s="21">
        <v>0</v>
      </c>
      <c r="J11" s="21">
        <v>0</v>
      </c>
      <c r="K11" s="21">
        <v>0</v>
      </c>
      <c r="L11" s="21">
        <v>0</v>
      </c>
      <c r="M11" s="21">
        <v>0</v>
      </c>
      <c r="N11" s="21">
        <v>0</v>
      </c>
      <c r="O11" s="21">
        <v>0</v>
      </c>
      <c r="P11" s="21">
        <v>9.7899999999999991</v>
      </c>
    </row>
    <row r="12" spans="1:16" x14ac:dyDescent="0.25">
      <c r="A12" s="21">
        <v>9</v>
      </c>
      <c r="B12" s="21" t="s">
        <v>39</v>
      </c>
      <c r="C12" s="21">
        <v>61</v>
      </c>
      <c r="D12" s="21">
        <v>630.96</v>
      </c>
      <c r="E12" s="21">
        <v>161</v>
      </c>
      <c r="F12" s="21">
        <v>2715.76</v>
      </c>
      <c r="G12" s="21">
        <v>0</v>
      </c>
      <c r="H12" s="21">
        <v>0</v>
      </c>
      <c r="I12" s="21">
        <v>6</v>
      </c>
      <c r="J12" s="21">
        <v>21.04</v>
      </c>
      <c r="K12" s="21">
        <v>2</v>
      </c>
      <c r="L12" s="21">
        <v>108.58</v>
      </c>
      <c r="M12" s="21">
        <v>3</v>
      </c>
      <c r="N12" s="21">
        <v>525.16999999999996</v>
      </c>
      <c r="O12" s="21">
        <v>739.54</v>
      </c>
      <c r="P12" s="21">
        <v>3261.97</v>
      </c>
    </row>
    <row r="13" spans="1:16" x14ac:dyDescent="0.25">
      <c r="A13" s="21">
        <v>10</v>
      </c>
      <c r="B13" s="21" t="s">
        <v>40</v>
      </c>
      <c r="C13" s="21">
        <v>27</v>
      </c>
      <c r="D13" s="21">
        <v>117.19</v>
      </c>
      <c r="E13" s="21">
        <v>152</v>
      </c>
      <c r="F13" s="21">
        <v>323.25</v>
      </c>
      <c r="G13" s="21">
        <v>6</v>
      </c>
      <c r="H13" s="21">
        <v>77</v>
      </c>
      <c r="I13" s="21">
        <v>19</v>
      </c>
      <c r="J13" s="21">
        <v>277.73</v>
      </c>
      <c r="K13" s="21">
        <v>0</v>
      </c>
      <c r="L13" s="21">
        <v>0</v>
      </c>
      <c r="M13" s="21">
        <v>9</v>
      </c>
      <c r="N13" s="21">
        <v>3548.08</v>
      </c>
      <c r="O13" s="21">
        <v>194.19</v>
      </c>
      <c r="P13" s="21">
        <v>4149.0600000000004</v>
      </c>
    </row>
    <row r="14" spans="1:16" x14ac:dyDescent="0.25">
      <c r="A14" s="21">
        <v>11</v>
      </c>
      <c r="B14" s="21" t="s">
        <v>41</v>
      </c>
      <c r="C14" s="21">
        <v>121</v>
      </c>
      <c r="D14" s="21">
        <v>192.23</v>
      </c>
      <c r="E14" s="21">
        <v>206</v>
      </c>
      <c r="F14" s="21">
        <v>1235.24</v>
      </c>
      <c r="G14" s="21">
        <v>0</v>
      </c>
      <c r="H14" s="21">
        <v>0</v>
      </c>
      <c r="I14" s="21">
        <v>2</v>
      </c>
      <c r="J14" s="21">
        <v>148</v>
      </c>
      <c r="K14" s="21">
        <v>0</v>
      </c>
      <c r="L14" s="21">
        <v>0</v>
      </c>
      <c r="M14" s="21">
        <v>0</v>
      </c>
      <c r="N14" s="21">
        <v>0</v>
      </c>
      <c r="O14" s="21">
        <v>192.23</v>
      </c>
      <c r="P14" s="21">
        <v>1383.24</v>
      </c>
    </row>
    <row r="15" spans="1:16" x14ac:dyDescent="0.25">
      <c r="A15" s="21">
        <v>12</v>
      </c>
      <c r="B15" s="21" t="s">
        <v>42</v>
      </c>
      <c r="C15" s="21">
        <v>1</v>
      </c>
      <c r="D15" s="21">
        <v>22</v>
      </c>
      <c r="E15" s="21">
        <v>57</v>
      </c>
      <c r="F15" s="21">
        <v>136.56</v>
      </c>
      <c r="G15" s="21">
        <v>0</v>
      </c>
      <c r="H15" s="21">
        <v>0</v>
      </c>
      <c r="I15" s="21">
        <v>3</v>
      </c>
      <c r="J15" s="21">
        <v>142.46</v>
      </c>
      <c r="K15" s="21">
        <v>0</v>
      </c>
      <c r="L15" s="21">
        <v>0</v>
      </c>
      <c r="M15" s="21">
        <v>0</v>
      </c>
      <c r="N15" s="21">
        <v>0</v>
      </c>
      <c r="O15" s="21">
        <v>22</v>
      </c>
      <c r="P15" s="21">
        <v>279.02</v>
      </c>
    </row>
    <row r="16" spans="1:16" x14ac:dyDescent="0.25">
      <c r="A16" s="21">
        <v>13</v>
      </c>
      <c r="B16" s="21" t="s">
        <v>43</v>
      </c>
      <c r="C16" s="21">
        <v>888</v>
      </c>
      <c r="D16" s="21">
        <v>1066.94</v>
      </c>
      <c r="E16" s="21">
        <v>888</v>
      </c>
      <c r="F16" s="21">
        <v>1066.94</v>
      </c>
      <c r="G16" s="21">
        <v>7</v>
      </c>
      <c r="H16" s="21">
        <v>291</v>
      </c>
      <c r="I16" s="21">
        <v>7</v>
      </c>
      <c r="J16" s="21">
        <v>291</v>
      </c>
      <c r="K16" s="21">
        <v>10</v>
      </c>
      <c r="L16" s="21">
        <v>1559</v>
      </c>
      <c r="M16" s="21">
        <v>10</v>
      </c>
      <c r="N16" s="21">
        <v>1559</v>
      </c>
      <c r="O16" s="21">
        <v>2916.94</v>
      </c>
      <c r="P16" s="21">
        <v>2916.94</v>
      </c>
    </row>
    <row r="17" spans="1:16" x14ac:dyDescent="0.25">
      <c r="A17" s="21">
        <v>14</v>
      </c>
      <c r="B17" s="21" t="s">
        <v>44</v>
      </c>
      <c r="C17" s="21">
        <v>17</v>
      </c>
      <c r="D17" s="21">
        <v>48.94</v>
      </c>
      <c r="E17" s="21">
        <v>33</v>
      </c>
      <c r="F17" s="21">
        <v>69.66</v>
      </c>
      <c r="G17" s="21">
        <v>6</v>
      </c>
      <c r="H17" s="21">
        <v>15.9</v>
      </c>
      <c r="I17" s="21">
        <v>10</v>
      </c>
      <c r="J17" s="21">
        <v>25.62</v>
      </c>
      <c r="K17" s="21">
        <v>0</v>
      </c>
      <c r="L17" s="21">
        <v>0</v>
      </c>
      <c r="M17" s="21">
        <v>0</v>
      </c>
      <c r="N17" s="21">
        <v>0</v>
      </c>
      <c r="O17" s="21">
        <v>64.84</v>
      </c>
      <c r="P17" s="21">
        <v>95.28</v>
      </c>
    </row>
    <row r="18" spans="1:16" x14ac:dyDescent="0.25">
      <c r="A18" s="21">
        <v>15</v>
      </c>
      <c r="B18" s="21" t="s">
        <v>45</v>
      </c>
      <c r="C18" s="21">
        <v>629</v>
      </c>
      <c r="D18" s="21">
        <v>4122.2700000000004</v>
      </c>
      <c r="E18" s="21">
        <v>7314</v>
      </c>
      <c r="F18" s="21">
        <v>15605</v>
      </c>
      <c r="G18" s="21">
        <v>151</v>
      </c>
      <c r="H18" s="21">
        <v>5144.3900000000003</v>
      </c>
      <c r="I18" s="21">
        <v>1326</v>
      </c>
      <c r="J18" s="21">
        <v>12590.26</v>
      </c>
      <c r="K18" s="21">
        <v>28</v>
      </c>
      <c r="L18" s="21">
        <v>2462.86</v>
      </c>
      <c r="M18" s="21">
        <v>952</v>
      </c>
      <c r="N18" s="21">
        <v>17865.419999999998</v>
      </c>
      <c r="O18" s="21">
        <v>11729.52</v>
      </c>
      <c r="P18" s="21">
        <v>46060.68</v>
      </c>
    </row>
    <row r="19" spans="1:16" x14ac:dyDescent="0.25">
      <c r="A19" s="21">
        <v>16</v>
      </c>
      <c r="B19" s="21" t="s">
        <v>46</v>
      </c>
      <c r="C19" s="21">
        <v>59</v>
      </c>
      <c r="D19" s="21">
        <v>492.91</v>
      </c>
      <c r="E19" s="21">
        <v>145</v>
      </c>
      <c r="F19" s="21">
        <v>645.51</v>
      </c>
      <c r="G19" s="21">
        <v>325</v>
      </c>
      <c r="H19" s="21">
        <v>1908.41</v>
      </c>
      <c r="I19" s="21">
        <v>349</v>
      </c>
      <c r="J19" s="21">
        <v>906.16</v>
      </c>
      <c r="K19" s="21">
        <v>0</v>
      </c>
      <c r="L19" s="21">
        <v>0</v>
      </c>
      <c r="M19" s="21">
        <v>0</v>
      </c>
      <c r="N19" s="21">
        <v>0</v>
      </c>
      <c r="O19" s="21">
        <v>2401.3200000000002</v>
      </c>
      <c r="P19" s="21">
        <v>1551.67</v>
      </c>
    </row>
    <row r="20" spans="1:16" x14ac:dyDescent="0.25">
      <c r="A20" s="21">
        <v>17</v>
      </c>
      <c r="B20" s="21" t="s">
        <v>47</v>
      </c>
      <c r="C20" s="21">
        <v>49</v>
      </c>
      <c r="D20" s="21">
        <v>48.65</v>
      </c>
      <c r="E20" s="21">
        <v>1015</v>
      </c>
      <c r="F20" s="21">
        <v>4107</v>
      </c>
      <c r="G20" s="21">
        <v>24</v>
      </c>
      <c r="H20" s="21">
        <v>28.42</v>
      </c>
      <c r="I20" s="21">
        <v>341</v>
      </c>
      <c r="J20" s="21">
        <v>1338</v>
      </c>
      <c r="K20" s="21">
        <v>0</v>
      </c>
      <c r="L20" s="21">
        <v>0</v>
      </c>
      <c r="M20" s="21">
        <v>7</v>
      </c>
      <c r="N20" s="21">
        <v>1805</v>
      </c>
      <c r="O20" s="21">
        <v>77.069999999999993</v>
      </c>
      <c r="P20" s="21">
        <v>7250</v>
      </c>
    </row>
    <row r="21" spans="1:16" x14ac:dyDescent="0.25">
      <c r="A21" s="21">
        <v>18</v>
      </c>
      <c r="B21" s="21" t="s">
        <v>48</v>
      </c>
      <c r="C21" s="21">
        <v>202</v>
      </c>
      <c r="D21" s="21">
        <v>277.27999999999997</v>
      </c>
      <c r="E21" s="21">
        <v>406</v>
      </c>
      <c r="F21" s="21">
        <v>716.83</v>
      </c>
      <c r="G21" s="21">
        <v>38</v>
      </c>
      <c r="H21" s="21">
        <v>1138.6300000000001</v>
      </c>
      <c r="I21" s="21">
        <v>56</v>
      </c>
      <c r="J21" s="21">
        <v>2414.6999999999998</v>
      </c>
      <c r="K21" s="21">
        <v>0</v>
      </c>
      <c r="L21" s="21">
        <v>0</v>
      </c>
      <c r="M21" s="21">
        <v>0</v>
      </c>
      <c r="N21" s="21">
        <v>0</v>
      </c>
      <c r="O21" s="21">
        <v>1415.91</v>
      </c>
      <c r="P21" s="21">
        <v>3131.53</v>
      </c>
    </row>
    <row r="22" spans="1:16" x14ac:dyDescent="0.25">
      <c r="A22" s="21">
        <v>19</v>
      </c>
      <c r="B22" s="21" t="s">
        <v>49</v>
      </c>
      <c r="C22" s="21">
        <v>64</v>
      </c>
      <c r="D22" s="21">
        <v>2.0299999999999998</v>
      </c>
      <c r="E22" s="21">
        <v>458</v>
      </c>
      <c r="F22" s="21">
        <v>11.84</v>
      </c>
      <c r="G22" s="21">
        <v>2</v>
      </c>
      <c r="H22" s="21">
        <v>0.76</v>
      </c>
      <c r="I22" s="21">
        <v>28</v>
      </c>
      <c r="J22" s="21">
        <v>19.66</v>
      </c>
      <c r="K22" s="21">
        <v>0</v>
      </c>
      <c r="L22" s="21">
        <v>0</v>
      </c>
      <c r="M22" s="21">
        <v>0</v>
      </c>
      <c r="N22" s="21">
        <v>0</v>
      </c>
      <c r="O22" s="21">
        <v>2.79</v>
      </c>
      <c r="P22" s="21">
        <v>31.5</v>
      </c>
    </row>
    <row r="23" spans="1:16" x14ac:dyDescent="0.25">
      <c r="A23" s="21">
        <v>20</v>
      </c>
      <c r="B23" s="21" t="s">
        <v>50</v>
      </c>
      <c r="C23" s="21">
        <v>102</v>
      </c>
      <c r="D23" s="21">
        <v>196.93</v>
      </c>
      <c r="E23" s="21">
        <v>490</v>
      </c>
      <c r="F23" s="21">
        <v>2244.77</v>
      </c>
      <c r="G23" s="21">
        <v>6</v>
      </c>
      <c r="H23" s="21">
        <v>115.47</v>
      </c>
      <c r="I23" s="21">
        <v>68</v>
      </c>
      <c r="J23" s="21">
        <v>2219.08</v>
      </c>
      <c r="K23" s="21">
        <v>2</v>
      </c>
      <c r="L23" s="21">
        <v>120.5</v>
      </c>
      <c r="M23" s="21">
        <v>4</v>
      </c>
      <c r="N23" s="21">
        <v>740.73</v>
      </c>
      <c r="O23" s="21">
        <v>432.9</v>
      </c>
      <c r="P23" s="21">
        <v>5204.58</v>
      </c>
    </row>
    <row r="24" spans="1:16" x14ac:dyDescent="0.25">
      <c r="A24" s="21">
        <v>21</v>
      </c>
      <c r="B24" s="21" t="s">
        <v>51</v>
      </c>
      <c r="C24" s="21">
        <v>0</v>
      </c>
      <c r="D24" s="21">
        <v>0</v>
      </c>
      <c r="E24" s="21">
        <v>206</v>
      </c>
      <c r="F24" s="21">
        <v>721</v>
      </c>
      <c r="G24" s="21">
        <v>0</v>
      </c>
      <c r="H24" s="21">
        <v>0</v>
      </c>
      <c r="I24" s="21">
        <v>0</v>
      </c>
      <c r="J24" s="21">
        <v>0</v>
      </c>
      <c r="K24" s="21">
        <v>0</v>
      </c>
      <c r="L24" s="21">
        <v>0</v>
      </c>
      <c r="M24" s="21">
        <v>0</v>
      </c>
      <c r="N24" s="21">
        <v>0</v>
      </c>
      <c r="O24" s="21">
        <v>0</v>
      </c>
      <c r="P24" s="21">
        <v>721</v>
      </c>
    </row>
    <row r="25" spans="1:16" x14ac:dyDescent="0.25">
      <c r="A25" s="22" t="s">
        <v>83</v>
      </c>
      <c r="B25" s="22" t="s">
        <v>5</v>
      </c>
      <c r="C25" s="22">
        <v>2559</v>
      </c>
      <c r="D25" s="22">
        <v>7949.32</v>
      </c>
      <c r="E25" s="22">
        <v>14712</v>
      </c>
      <c r="F25" s="22">
        <v>37433.74</v>
      </c>
      <c r="G25" s="22">
        <v>586</v>
      </c>
      <c r="H25" s="22">
        <v>8987.2900000000009</v>
      </c>
      <c r="I25" s="22">
        <v>2477</v>
      </c>
      <c r="J25" s="22">
        <v>24950.81</v>
      </c>
      <c r="K25" s="22">
        <v>42</v>
      </c>
      <c r="L25" s="22">
        <v>4250.9399999999996</v>
      </c>
      <c r="M25" s="22">
        <v>986</v>
      </c>
      <c r="N25" s="22">
        <v>26107.27</v>
      </c>
      <c r="O25" s="22">
        <v>21187.55</v>
      </c>
      <c r="P25" s="22">
        <v>88491.82</v>
      </c>
    </row>
    <row r="26" spans="1:16" x14ac:dyDescent="0.25">
      <c r="A26" s="21">
        <v>1</v>
      </c>
      <c r="B26" s="21" t="s">
        <v>53</v>
      </c>
      <c r="C26" s="21">
        <v>344</v>
      </c>
      <c r="D26" s="21">
        <v>1084.5999999999999</v>
      </c>
      <c r="E26" s="21">
        <v>865</v>
      </c>
      <c r="F26" s="21">
        <v>1310.68</v>
      </c>
      <c r="G26" s="21">
        <v>29</v>
      </c>
      <c r="H26" s="21">
        <v>927.69</v>
      </c>
      <c r="I26" s="21">
        <v>486</v>
      </c>
      <c r="J26" s="21">
        <v>3477.69</v>
      </c>
      <c r="K26" s="21">
        <v>2</v>
      </c>
      <c r="L26" s="21">
        <v>54.8</v>
      </c>
      <c r="M26" s="21">
        <v>0</v>
      </c>
      <c r="N26" s="21">
        <v>0</v>
      </c>
      <c r="O26" s="21">
        <v>2067.09</v>
      </c>
      <c r="P26" s="21">
        <v>4788.37</v>
      </c>
    </row>
    <row r="27" spans="1:16" x14ac:dyDescent="0.25">
      <c r="A27" s="21">
        <v>2</v>
      </c>
      <c r="B27" s="21" t="s">
        <v>54</v>
      </c>
      <c r="C27" s="21">
        <v>13</v>
      </c>
      <c r="D27" s="21">
        <v>271.88</v>
      </c>
      <c r="E27" s="21">
        <v>34</v>
      </c>
      <c r="F27" s="21">
        <v>308.57</v>
      </c>
      <c r="G27" s="21">
        <v>1</v>
      </c>
      <c r="H27" s="21">
        <v>15.35</v>
      </c>
      <c r="I27" s="21">
        <v>1</v>
      </c>
      <c r="J27" s="21">
        <v>28.28</v>
      </c>
      <c r="K27" s="21">
        <v>0</v>
      </c>
      <c r="L27" s="21">
        <v>0</v>
      </c>
      <c r="M27" s="21">
        <v>0</v>
      </c>
      <c r="N27" s="21">
        <v>0</v>
      </c>
      <c r="O27" s="21">
        <v>287.23</v>
      </c>
      <c r="P27" s="21">
        <v>336.85</v>
      </c>
    </row>
    <row r="28" spans="1:16" x14ac:dyDescent="0.25">
      <c r="A28" s="21">
        <v>3</v>
      </c>
      <c r="B28" s="21" t="s">
        <v>55</v>
      </c>
      <c r="C28" s="21">
        <v>10</v>
      </c>
      <c r="D28" s="21">
        <v>93.67</v>
      </c>
      <c r="E28" s="21">
        <v>19</v>
      </c>
      <c r="F28" s="21">
        <v>152.24</v>
      </c>
      <c r="G28" s="21">
        <v>1</v>
      </c>
      <c r="H28" s="21">
        <v>25</v>
      </c>
      <c r="I28" s="21">
        <v>2</v>
      </c>
      <c r="J28" s="21">
        <v>5.85</v>
      </c>
      <c r="K28" s="21">
        <v>0</v>
      </c>
      <c r="L28" s="21">
        <v>0</v>
      </c>
      <c r="M28" s="21">
        <v>1</v>
      </c>
      <c r="N28" s="21">
        <v>5.82</v>
      </c>
      <c r="O28" s="21">
        <v>118.67</v>
      </c>
      <c r="P28" s="21">
        <v>163.91</v>
      </c>
    </row>
    <row r="29" spans="1:16" x14ac:dyDescent="0.25">
      <c r="A29" s="21">
        <v>4</v>
      </c>
      <c r="B29" s="21" t="s">
        <v>56</v>
      </c>
      <c r="C29" s="21">
        <v>8</v>
      </c>
      <c r="D29" s="21">
        <v>44.81</v>
      </c>
      <c r="E29" s="21">
        <v>160</v>
      </c>
      <c r="F29" s="21">
        <v>226.92</v>
      </c>
      <c r="G29" s="21">
        <v>37</v>
      </c>
      <c r="H29" s="21">
        <v>734</v>
      </c>
      <c r="I29" s="21">
        <v>232</v>
      </c>
      <c r="J29" s="21">
        <v>2952.02</v>
      </c>
      <c r="K29" s="21">
        <v>0</v>
      </c>
      <c r="L29" s="21">
        <v>0</v>
      </c>
      <c r="M29" s="21">
        <v>0</v>
      </c>
      <c r="N29" s="21">
        <v>0</v>
      </c>
      <c r="O29" s="21">
        <v>778.81</v>
      </c>
      <c r="P29" s="21">
        <v>3178.94</v>
      </c>
    </row>
    <row r="30" spans="1:16" x14ac:dyDescent="0.25">
      <c r="A30" s="21">
        <v>5</v>
      </c>
      <c r="B30" s="21" t="s">
        <v>57</v>
      </c>
      <c r="C30" s="21">
        <v>1</v>
      </c>
      <c r="D30" s="21">
        <v>50.93</v>
      </c>
      <c r="E30" s="21">
        <v>62</v>
      </c>
      <c r="F30" s="21">
        <v>3482.15</v>
      </c>
      <c r="G30" s="21">
        <v>0</v>
      </c>
      <c r="H30" s="21">
        <v>0</v>
      </c>
      <c r="I30" s="21">
        <v>0</v>
      </c>
      <c r="J30" s="21">
        <v>0</v>
      </c>
      <c r="K30" s="21">
        <v>0</v>
      </c>
      <c r="L30" s="21">
        <v>0</v>
      </c>
      <c r="M30" s="21">
        <v>0</v>
      </c>
      <c r="N30" s="21">
        <v>0</v>
      </c>
      <c r="O30" s="21">
        <v>50.93</v>
      </c>
      <c r="P30" s="21">
        <v>3482.15</v>
      </c>
    </row>
    <row r="31" spans="1:16" x14ac:dyDescent="0.25">
      <c r="A31" s="21">
        <v>6</v>
      </c>
      <c r="B31" s="21" t="s">
        <v>58</v>
      </c>
      <c r="C31" s="21">
        <v>3</v>
      </c>
      <c r="D31" s="21">
        <v>52</v>
      </c>
      <c r="E31" s="21">
        <v>2</v>
      </c>
      <c r="F31" s="21">
        <v>41</v>
      </c>
      <c r="G31" s="21">
        <v>0</v>
      </c>
      <c r="H31" s="21">
        <v>0</v>
      </c>
      <c r="I31" s="21">
        <v>0</v>
      </c>
      <c r="J31" s="21">
        <v>0</v>
      </c>
      <c r="K31" s="21">
        <v>0</v>
      </c>
      <c r="L31" s="21">
        <v>0</v>
      </c>
      <c r="M31" s="21">
        <v>0</v>
      </c>
      <c r="N31" s="21">
        <v>0</v>
      </c>
      <c r="O31" s="21">
        <v>52</v>
      </c>
      <c r="P31" s="21">
        <v>41</v>
      </c>
    </row>
    <row r="32" spans="1:16" x14ac:dyDescent="0.25">
      <c r="A32" s="21">
        <v>7</v>
      </c>
      <c r="B32" s="21" t="s">
        <v>59</v>
      </c>
      <c r="C32" s="21">
        <v>0</v>
      </c>
      <c r="D32" s="21">
        <v>0</v>
      </c>
      <c r="E32" s="21">
        <v>0</v>
      </c>
      <c r="F32" s="21">
        <v>0</v>
      </c>
      <c r="G32" s="21">
        <v>0</v>
      </c>
      <c r="H32" s="21">
        <v>0</v>
      </c>
      <c r="I32" s="21">
        <v>0</v>
      </c>
      <c r="J32" s="21">
        <v>0</v>
      </c>
      <c r="K32" s="21">
        <v>0</v>
      </c>
      <c r="L32" s="21">
        <v>0</v>
      </c>
      <c r="M32" s="21">
        <v>0</v>
      </c>
      <c r="N32" s="21">
        <v>0</v>
      </c>
      <c r="O32" s="21">
        <v>0</v>
      </c>
      <c r="P32" s="21">
        <v>0</v>
      </c>
    </row>
    <row r="33" spans="1:16" x14ac:dyDescent="0.25">
      <c r="A33" s="21">
        <v>8</v>
      </c>
      <c r="B33" s="21" t="s">
        <v>60</v>
      </c>
      <c r="C33" s="21">
        <v>3</v>
      </c>
      <c r="D33" s="21">
        <v>20</v>
      </c>
      <c r="E33" s="21">
        <v>15</v>
      </c>
      <c r="F33" s="21">
        <v>121.23</v>
      </c>
      <c r="G33" s="21">
        <v>2</v>
      </c>
      <c r="H33" s="21">
        <v>28.81</v>
      </c>
      <c r="I33" s="21">
        <v>5</v>
      </c>
      <c r="J33" s="21">
        <v>267.89999999999998</v>
      </c>
      <c r="K33" s="21">
        <v>0</v>
      </c>
      <c r="L33" s="21">
        <v>0</v>
      </c>
      <c r="M33" s="21">
        <v>1</v>
      </c>
      <c r="N33" s="21">
        <v>0</v>
      </c>
      <c r="O33" s="21">
        <v>48.81</v>
      </c>
      <c r="P33" s="21">
        <v>389.13</v>
      </c>
    </row>
    <row r="34" spans="1:16" ht="30" x14ac:dyDescent="0.25">
      <c r="A34" s="21">
        <v>9</v>
      </c>
      <c r="B34" s="21" t="s">
        <v>61</v>
      </c>
      <c r="C34" s="21">
        <v>7239</v>
      </c>
      <c r="D34" s="21">
        <v>5227.13</v>
      </c>
      <c r="E34" s="21">
        <v>13624</v>
      </c>
      <c r="F34" s="21">
        <v>5644.15</v>
      </c>
      <c r="G34" s="21">
        <v>0</v>
      </c>
      <c r="H34" s="21">
        <v>0</v>
      </c>
      <c r="I34" s="21">
        <v>0</v>
      </c>
      <c r="J34" s="21">
        <v>0</v>
      </c>
      <c r="K34" s="21">
        <v>0</v>
      </c>
      <c r="L34" s="21">
        <v>0</v>
      </c>
      <c r="M34" s="21">
        <v>0</v>
      </c>
      <c r="N34" s="21">
        <v>0</v>
      </c>
      <c r="O34" s="21">
        <v>5227.13</v>
      </c>
      <c r="P34" s="21">
        <v>5644.15</v>
      </c>
    </row>
    <row r="35" spans="1:16" x14ac:dyDescent="0.25">
      <c r="A35" s="21">
        <v>10</v>
      </c>
      <c r="B35" s="21" t="s">
        <v>62</v>
      </c>
      <c r="C35" s="21">
        <v>0</v>
      </c>
      <c r="D35" s="21">
        <v>0</v>
      </c>
      <c r="E35" s="21">
        <v>0</v>
      </c>
      <c r="F35" s="21">
        <v>0</v>
      </c>
      <c r="G35" s="21">
        <v>0</v>
      </c>
      <c r="H35" s="21">
        <v>0</v>
      </c>
      <c r="I35" s="21">
        <v>0</v>
      </c>
      <c r="J35" s="21">
        <v>0</v>
      </c>
      <c r="K35" s="21">
        <v>0</v>
      </c>
      <c r="L35" s="21">
        <v>0</v>
      </c>
      <c r="M35" s="21">
        <v>0</v>
      </c>
      <c r="N35" s="21">
        <v>0</v>
      </c>
      <c r="O35" s="21">
        <v>0</v>
      </c>
      <c r="P35" s="21">
        <v>0</v>
      </c>
    </row>
    <row r="36" spans="1:16" x14ac:dyDescent="0.25">
      <c r="A36" s="21">
        <v>11</v>
      </c>
      <c r="B36" s="21" t="s">
        <v>84</v>
      </c>
      <c r="C36" s="21">
        <v>0</v>
      </c>
      <c r="D36" s="21">
        <v>0</v>
      </c>
      <c r="E36" s="21">
        <v>0</v>
      </c>
      <c r="F36" s="21">
        <v>0</v>
      </c>
      <c r="G36" s="21">
        <v>0</v>
      </c>
      <c r="H36" s="21">
        <v>0</v>
      </c>
      <c r="I36" s="21">
        <v>0</v>
      </c>
      <c r="J36" s="21">
        <v>0</v>
      </c>
      <c r="K36" s="21">
        <v>0</v>
      </c>
      <c r="L36" s="21">
        <v>0</v>
      </c>
      <c r="M36" s="21">
        <v>0</v>
      </c>
      <c r="N36" s="21">
        <v>0</v>
      </c>
      <c r="O36" s="21">
        <v>0</v>
      </c>
      <c r="P36" s="21">
        <v>0</v>
      </c>
    </row>
    <row r="37" spans="1:16" x14ac:dyDescent="0.25">
      <c r="A37" s="22" t="s">
        <v>85</v>
      </c>
      <c r="B37" s="22" t="s">
        <v>5</v>
      </c>
      <c r="C37" s="22">
        <v>7621</v>
      </c>
      <c r="D37" s="22">
        <v>6845.02</v>
      </c>
      <c r="E37" s="22">
        <v>14781</v>
      </c>
      <c r="F37" s="22">
        <v>11286.94</v>
      </c>
      <c r="G37" s="22">
        <v>70</v>
      </c>
      <c r="H37" s="22">
        <v>1730.85</v>
      </c>
      <c r="I37" s="22">
        <v>726</v>
      </c>
      <c r="J37" s="22">
        <v>6731.74</v>
      </c>
      <c r="K37" s="22">
        <v>2</v>
      </c>
      <c r="L37" s="22">
        <v>54.8</v>
      </c>
      <c r="M37" s="22">
        <v>2</v>
      </c>
      <c r="N37" s="22">
        <v>5.82</v>
      </c>
      <c r="O37" s="22">
        <v>8630.67</v>
      </c>
      <c r="P37" s="22">
        <v>18024.5</v>
      </c>
    </row>
    <row r="38" spans="1:16" x14ac:dyDescent="0.25">
      <c r="A38" s="21">
        <v>1</v>
      </c>
      <c r="B38" s="21" t="s">
        <v>64</v>
      </c>
      <c r="C38" s="21">
        <v>3099</v>
      </c>
      <c r="D38" s="21">
        <v>9706.91</v>
      </c>
      <c r="E38" s="21">
        <v>8347</v>
      </c>
      <c r="F38" s="21">
        <v>19127.669999999998</v>
      </c>
      <c r="G38" s="21">
        <v>64</v>
      </c>
      <c r="H38" s="21">
        <v>4270.87</v>
      </c>
      <c r="I38" s="21">
        <v>89</v>
      </c>
      <c r="J38" s="21">
        <v>4361.88</v>
      </c>
      <c r="K38" s="21">
        <v>1</v>
      </c>
      <c r="L38" s="21">
        <v>650</v>
      </c>
      <c r="M38" s="21">
        <v>1</v>
      </c>
      <c r="N38" s="21">
        <v>450.28</v>
      </c>
      <c r="O38" s="21">
        <v>14627.78</v>
      </c>
      <c r="P38" s="21">
        <v>23939.83</v>
      </c>
    </row>
    <row r="39" spans="1:16" x14ac:dyDescent="0.25">
      <c r="A39" s="22" t="s">
        <v>86</v>
      </c>
      <c r="B39" s="22" t="s">
        <v>5</v>
      </c>
      <c r="C39" s="22">
        <v>3099</v>
      </c>
      <c r="D39" s="22">
        <v>9706.91</v>
      </c>
      <c r="E39" s="22">
        <v>8347</v>
      </c>
      <c r="F39" s="22">
        <v>19127.669999999998</v>
      </c>
      <c r="G39" s="22">
        <v>64</v>
      </c>
      <c r="H39" s="22">
        <v>4270.87</v>
      </c>
      <c r="I39" s="22">
        <v>89</v>
      </c>
      <c r="J39" s="22">
        <v>4361.88</v>
      </c>
      <c r="K39" s="22">
        <v>1</v>
      </c>
      <c r="L39" s="22">
        <v>650</v>
      </c>
      <c r="M39" s="22">
        <v>1</v>
      </c>
      <c r="N39" s="22">
        <v>450.28</v>
      </c>
      <c r="O39" s="22">
        <v>14627.78</v>
      </c>
      <c r="P39" s="22">
        <v>23939.83</v>
      </c>
    </row>
    <row r="40" spans="1:16" x14ac:dyDescent="0.25">
      <c r="A40" s="21">
        <v>1</v>
      </c>
      <c r="B40" s="21" t="s">
        <v>66</v>
      </c>
      <c r="C40" s="21">
        <v>33</v>
      </c>
      <c r="D40" s="21">
        <v>31.81</v>
      </c>
      <c r="E40" s="21">
        <v>4480</v>
      </c>
      <c r="F40" s="21">
        <v>3659.09</v>
      </c>
      <c r="G40" s="21">
        <v>0</v>
      </c>
      <c r="H40" s="21">
        <v>0</v>
      </c>
      <c r="I40" s="21">
        <v>0</v>
      </c>
      <c r="J40" s="21">
        <v>0</v>
      </c>
      <c r="K40" s="21">
        <v>0</v>
      </c>
      <c r="L40" s="21">
        <v>0</v>
      </c>
      <c r="M40" s="21">
        <v>0</v>
      </c>
      <c r="N40" s="21">
        <v>0</v>
      </c>
      <c r="O40" s="21">
        <v>31.81</v>
      </c>
      <c r="P40" s="21">
        <v>3659.09</v>
      </c>
    </row>
    <row r="41" spans="1:16" x14ac:dyDescent="0.25">
      <c r="A41" s="21">
        <v>2</v>
      </c>
      <c r="B41" s="21" t="s">
        <v>67</v>
      </c>
      <c r="C41" s="21">
        <v>27</v>
      </c>
      <c r="D41" s="21">
        <v>12.42</v>
      </c>
      <c r="E41" s="21">
        <v>274</v>
      </c>
      <c r="F41" s="21">
        <v>81.209999999999994</v>
      </c>
      <c r="G41" s="21">
        <v>21</v>
      </c>
      <c r="H41" s="21">
        <v>235</v>
      </c>
      <c r="I41" s="21">
        <v>347</v>
      </c>
      <c r="J41" s="21">
        <v>2346.92</v>
      </c>
      <c r="K41" s="21">
        <v>0</v>
      </c>
      <c r="L41" s="21">
        <v>0</v>
      </c>
      <c r="M41" s="21">
        <v>0</v>
      </c>
      <c r="N41" s="21">
        <v>0</v>
      </c>
      <c r="O41" s="21">
        <v>247.42</v>
      </c>
      <c r="P41" s="21">
        <v>2428.13</v>
      </c>
    </row>
    <row r="42" spans="1:16" x14ac:dyDescent="0.25">
      <c r="A42" s="21">
        <v>3</v>
      </c>
      <c r="B42" s="21" t="s">
        <v>68</v>
      </c>
      <c r="C42" s="21">
        <v>0</v>
      </c>
      <c r="D42" s="21">
        <v>0</v>
      </c>
      <c r="E42" s="21">
        <v>3</v>
      </c>
      <c r="F42" s="21">
        <v>18.21</v>
      </c>
      <c r="G42" s="21">
        <v>0</v>
      </c>
      <c r="H42" s="21">
        <v>0</v>
      </c>
      <c r="I42" s="21">
        <v>0</v>
      </c>
      <c r="J42" s="21">
        <v>0</v>
      </c>
      <c r="K42" s="21">
        <v>0</v>
      </c>
      <c r="L42" s="21">
        <v>0</v>
      </c>
      <c r="M42" s="21">
        <v>0</v>
      </c>
      <c r="N42" s="21">
        <v>0</v>
      </c>
      <c r="O42" s="21">
        <v>0</v>
      </c>
      <c r="P42" s="21">
        <v>18.21</v>
      </c>
    </row>
    <row r="43" spans="1:16" x14ac:dyDescent="0.25">
      <c r="A43" s="21">
        <v>4</v>
      </c>
      <c r="B43" s="21" t="s">
        <v>69</v>
      </c>
      <c r="C43" s="21">
        <v>0</v>
      </c>
      <c r="D43" s="21">
        <v>0</v>
      </c>
      <c r="E43" s="21">
        <v>228</v>
      </c>
      <c r="F43" s="21">
        <v>627.41999999999996</v>
      </c>
      <c r="G43" s="21">
        <v>0</v>
      </c>
      <c r="H43" s="21">
        <v>0</v>
      </c>
      <c r="I43" s="21">
        <v>0</v>
      </c>
      <c r="J43" s="21">
        <v>0</v>
      </c>
      <c r="K43" s="21">
        <v>0</v>
      </c>
      <c r="L43" s="21">
        <v>0</v>
      </c>
      <c r="M43" s="21">
        <v>0</v>
      </c>
      <c r="N43" s="21">
        <v>0</v>
      </c>
      <c r="O43" s="21">
        <v>0</v>
      </c>
      <c r="P43" s="21">
        <v>627.41999999999996</v>
      </c>
    </row>
    <row r="44" spans="1:16" x14ac:dyDescent="0.25">
      <c r="A44" s="22" t="s">
        <v>88</v>
      </c>
      <c r="B44" s="22" t="s">
        <v>5</v>
      </c>
      <c r="C44" s="22">
        <v>13339</v>
      </c>
      <c r="D44" s="22">
        <v>24545.48</v>
      </c>
      <c r="E44" s="22">
        <v>42825</v>
      </c>
      <c r="F44" s="22">
        <v>72234.28</v>
      </c>
      <c r="G44" s="22">
        <v>741</v>
      </c>
      <c r="H44" s="22">
        <v>15224.01</v>
      </c>
      <c r="I44" s="22">
        <v>3639</v>
      </c>
      <c r="J44" s="22">
        <v>38391.35</v>
      </c>
      <c r="K44" s="22">
        <v>45</v>
      </c>
      <c r="L44" s="22">
        <v>4955.74</v>
      </c>
      <c r="M44" s="22">
        <v>989</v>
      </c>
      <c r="N44" s="22">
        <v>26563.37</v>
      </c>
      <c r="O44" s="22">
        <v>44725.23</v>
      </c>
      <c r="P44" s="22">
        <v>137189</v>
      </c>
    </row>
  </sheetData>
  <mergeCells count="2">
    <mergeCell ref="A1:P1"/>
    <mergeCell ref="A2:P2"/>
  </mergeCells>
  <pageMargins left="0.7" right="0.7" top="0.75" bottom="0.75" header="0.3" footer="0.3"/>
  <pageSetup scale="75" orientation="landscape" horizontalDpi="0" verticalDpi="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3"/>
  <sheetViews>
    <sheetView topLeftCell="D10" workbookViewId="0">
      <selection activeCell="S14" sqref="S14"/>
    </sheetView>
  </sheetViews>
  <sheetFormatPr defaultColWidth="9" defaultRowHeight="15" x14ac:dyDescent="0.25"/>
  <cols>
    <col min="1" max="16384" width="9" style="25"/>
  </cols>
  <sheetData>
    <row r="1" spans="1:22" ht="15.75" customHeight="1" x14ac:dyDescent="0.25">
      <c r="A1" s="355" t="s">
        <v>257</v>
      </c>
      <c r="B1" s="356"/>
      <c r="C1" s="356"/>
      <c r="D1" s="356"/>
      <c r="E1" s="356"/>
      <c r="F1" s="356"/>
      <c r="G1" s="356"/>
      <c r="H1" s="356"/>
      <c r="I1" s="356"/>
      <c r="J1" s="356"/>
      <c r="K1" s="356"/>
      <c r="L1" s="356"/>
      <c r="M1" s="356"/>
      <c r="N1" s="356"/>
      <c r="O1" s="356"/>
      <c r="P1" s="356"/>
      <c r="Q1" s="356"/>
      <c r="R1" s="356"/>
      <c r="S1" s="356"/>
      <c r="T1" s="356"/>
      <c r="U1" s="356"/>
      <c r="V1" s="356"/>
    </row>
    <row r="2" spans="1:22" x14ac:dyDescent="0.25">
      <c r="A2" s="357" t="s">
        <v>73</v>
      </c>
      <c r="B2" s="356"/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6"/>
      <c r="N2" s="356"/>
      <c r="O2" s="356"/>
      <c r="P2" s="356"/>
      <c r="Q2" s="356"/>
      <c r="R2" s="356"/>
      <c r="S2" s="356"/>
      <c r="T2" s="356"/>
      <c r="U2" s="356"/>
      <c r="V2" s="356"/>
    </row>
    <row r="3" spans="1:22" s="18" customFormat="1" ht="90" x14ac:dyDescent="0.25">
      <c r="A3" s="17" t="s">
        <v>74</v>
      </c>
      <c r="B3" s="17" t="s">
        <v>24</v>
      </c>
      <c r="C3" s="17" t="s">
        <v>258</v>
      </c>
      <c r="D3" s="17" t="s">
        <v>259</v>
      </c>
      <c r="E3" s="17" t="s">
        <v>260</v>
      </c>
      <c r="F3" s="17" t="s">
        <v>261</v>
      </c>
      <c r="G3" s="17" t="s">
        <v>262</v>
      </c>
      <c r="H3" s="17" t="s">
        <v>263</v>
      </c>
      <c r="I3" s="17" t="s">
        <v>264</v>
      </c>
      <c r="J3" s="17" t="s">
        <v>265</v>
      </c>
      <c r="K3" s="17" t="s">
        <v>266</v>
      </c>
      <c r="L3" s="17" t="s">
        <v>267</v>
      </c>
      <c r="M3" s="17" t="s">
        <v>268</v>
      </c>
      <c r="N3" s="17" t="s">
        <v>269</v>
      </c>
      <c r="O3" s="17" t="s">
        <v>270</v>
      </c>
      <c r="P3" s="17" t="s">
        <v>271</v>
      </c>
      <c r="Q3" s="17" t="s">
        <v>272</v>
      </c>
      <c r="R3" s="17" t="s">
        <v>273</v>
      </c>
      <c r="S3" s="17" t="s">
        <v>274</v>
      </c>
      <c r="T3" s="17" t="s">
        <v>275</v>
      </c>
      <c r="U3" s="17" t="s">
        <v>276</v>
      </c>
      <c r="V3" s="17" t="s">
        <v>277</v>
      </c>
    </row>
    <row r="4" spans="1:22" x14ac:dyDescent="0.25">
      <c r="A4" s="21">
        <v>1</v>
      </c>
      <c r="B4" s="21" t="s">
        <v>31</v>
      </c>
      <c r="C4" s="21">
        <v>4</v>
      </c>
      <c r="D4" s="21">
        <v>25.5</v>
      </c>
      <c r="E4" s="21">
        <v>91</v>
      </c>
      <c r="F4" s="21">
        <v>155.5</v>
      </c>
      <c r="G4" s="21">
        <v>3</v>
      </c>
      <c r="H4" s="21">
        <v>5.5</v>
      </c>
      <c r="I4" s="21">
        <v>96</v>
      </c>
      <c r="J4" s="21">
        <v>552.5</v>
      </c>
      <c r="K4" s="21">
        <v>2</v>
      </c>
      <c r="L4" s="21">
        <v>7.5</v>
      </c>
      <c r="M4" s="21">
        <v>161</v>
      </c>
      <c r="N4" s="21">
        <v>965.5</v>
      </c>
      <c r="O4" s="21">
        <v>0</v>
      </c>
      <c r="P4" s="21">
        <v>0</v>
      </c>
      <c r="Q4" s="21">
        <v>3</v>
      </c>
      <c r="R4" s="21">
        <v>4.5</v>
      </c>
      <c r="S4" s="21">
        <v>9</v>
      </c>
      <c r="T4" s="21">
        <v>38.5</v>
      </c>
      <c r="U4" s="21">
        <v>351</v>
      </c>
      <c r="V4" s="21">
        <v>1678</v>
      </c>
    </row>
    <row r="5" spans="1:22" x14ac:dyDescent="0.25">
      <c r="A5" s="21">
        <v>2</v>
      </c>
      <c r="B5" s="21" t="s">
        <v>32</v>
      </c>
      <c r="C5" s="21">
        <v>2</v>
      </c>
      <c r="D5" s="21">
        <v>1</v>
      </c>
      <c r="E5" s="21">
        <v>41</v>
      </c>
      <c r="F5" s="21">
        <v>76</v>
      </c>
      <c r="G5" s="21">
        <v>0</v>
      </c>
      <c r="H5" s="21">
        <v>0</v>
      </c>
      <c r="I5" s="21">
        <v>0</v>
      </c>
      <c r="J5" s="21">
        <v>0</v>
      </c>
      <c r="K5" s="21">
        <v>0</v>
      </c>
      <c r="L5" s="21">
        <v>0</v>
      </c>
      <c r="M5" s="21">
        <v>10</v>
      </c>
      <c r="N5" s="21">
        <v>15.2</v>
      </c>
      <c r="O5" s="21">
        <v>0</v>
      </c>
      <c r="P5" s="21">
        <v>0</v>
      </c>
      <c r="Q5" s="21">
        <v>0</v>
      </c>
      <c r="R5" s="21">
        <v>0</v>
      </c>
      <c r="S5" s="21">
        <v>2</v>
      </c>
      <c r="T5" s="21">
        <v>1</v>
      </c>
      <c r="U5" s="21">
        <v>51</v>
      </c>
      <c r="V5" s="21">
        <v>91.2</v>
      </c>
    </row>
    <row r="6" spans="1:22" x14ac:dyDescent="0.25">
      <c r="A6" s="21">
        <v>3</v>
      </c>
      <c r="B6" s="21" t="s">
        <v>33</v>
      </c>
      <c r="C6" s="21">
        <v>1212</v>
      </c>
      <c r="D6" s="21">
        <v>5010.9799999999996</v>
      </c>
      <c r="E6" s="21">
        <v>1212</v>
      </c>
      <c r="F6" s="21">
        <v>5010.9799999999996</v>
      </c>
      <c r="G6" s="21">
        <v>0</v>
      </c>
      <c r="H6" s="21">
        <v>0</v>
      </c>
      <c r="I6" s="21">
        <v>0</v>
      </c>
      <c r="J6" s="21">
        <v>0</v>
      </c>
      <c r="K6" s="21">
        <v>1078</v>
      </c>
      <c r="L6" s="21">
        <v>4037.69</v>
      </c>
      <c r="M6" s="21">
        <v>1078</v>
      </c>
      <c r="N6" s="21">
        <v>4037.69</v>
      </c>
      <c r="O6" s="21">
        <v>0</v>
      </c>
      <c r="P6" s="21">
        <v>0</v>
      </c>
      <c r="Q6" s="21">
        <v>0</v>
      </c>
      <c r="R6" s="21">
        <v>0</v>
      </c>
      <c r="S6" s="21">
        <v>2290</v>
      </c>
      <c r="T6" s="21">
        <v>9048.67</v>
      </c>
      <c r="U6" s="21">
        <v>2290</v>
      </c>
      <c r="V6" s="21">
        <v>9048.67</v>
      </c>
    </row>
    <row r="7" spans="1:22" x14ac:dyDescent="0.25">
      <c r="A7" s="21">
        <v>4</v>
      </c>
      <c r="B7" s="21" t="s">
        <v>34</v>
      </c>
      <c r="C7" s="21">
        <v>56</v>
      </c>
      <c r="D7" s="21">
        <v>257</v>
      </c>
      <c r="E7" s="21">
        <v>326</v>
      </c>
      <c r="F7" s="21">
        <v>458</v>
      </c>
      <c r="G7" s="21">
        <v>6</v>
      </c>
      <c r="H7" s="21">
        <v>8.5</v>
      </c>
      <c r="I7" s="21">
        <v>90</v>
      </c>
      <c r="J7" s="21">
        <v>27.4</v>
      </c>
      <c r="K7" s="21">
        <v>90</v>
      </c>
      <c r="L7" s="21">
        <v>110</v>
      </c>
      <c r="M7" s="21">
        <v>560</v>
      </c>
      <c r="N7" s="21">
        <v>1114.2</v>
      </c>
      <c r="O7" s="21">
        <v>1</v>
      </c>
      <c r="P7" s="21">
        <v>1</v>
      </c>
      <c r="Q7" s="21">
        <v>6</v>
      </c>
      <c r="R7" s="21">
        <v>5</v>
      </c>
      <c r="S7" s="21">
        <v>153</v>
      </c>
      <c r="T7" s="21">
        <v>376.5</v>
      </c>
      <c r="U7" s="21">
        <v>982</v>
      </c>
      <c r="V7" s="21">
        <v>1604.6</v>
      </c>
    </row>
    <row r="8" spans="1:22" x14ac:dyDescent="0.25">
      <c r="A8" s="21">
        <v>5</v>
      </c>
      <c r="B8" s="21" t="s">
        <v>35</v>
      </c>
      <c r="C8" s="21">
        <v>6</v>
      </c>
      <c r="D8" s="21">
        <v>3.5</v>
      </c>
      <c r="E8" s="21">
        <v>6</v>
      </c>
      <c r="F8" s="21">
        <v>3.2</v>
      </c>
      <c r="G8" s="21">
        <v>0</v>
      </c>
      <c r="H8" s="21">
        <v>0</v>
      </c>
      <c r="I8" s="21">
        <v>0</v>
      </c>
      <c r="J8" s="21">
        <v>0</v>
      </c>
      <c r="K8" s="21">
        <v>5</v>
      </c>
      <c r="L8" s="21">
        <v>3</v>
      </c>
      <c r="M8" s="21">
        <v>5</v>
      </c>
      <c r="N8" s="21">
        <v>2.8</v>
      </c>
      <c r="O8" s="21">
        <v>0</v>
      </c>
      <c r="P8" s="21">
        <v>0</v>
      </c>
      <c r="Q8" s="21">
        <v>0</v>
      </c>
      <c r="R8" s="21">
        <v>0</v>
      </c>
      <c r="S8" s="21">
        <v>11</v>
      </c>
      <c r="T8" s="21">
        <v>6.5</v>
      </c>
      <c r="U8" s="21">
        <v>11</v>
      </c>
      <c r="V8" s="21">
        <v>6</v>
      </c>
    </row>
    <row r="9" spans="1:22" x14ac:dyDescent="0.25">
      <c r="A9" s="21">
        <v>6</v>
      </c>
      <c r="B9" s="21" t="s">
        <v>36</v>
      </c>
      <c r="C9" s="21">
        <v>0</v>
      </c>
      <c r="D9" s="21">
        <v>0</v>
      </c>
      <c r="E9" s="21">
        <v>0</v>
      </c>
      <c r="F9" s="21">
        <v>0</v>
      </c>
      <c r="G9" s="21">
        <v>0</v>
      </c>
      <c r="H9" s="21">
        <v>0</v>
      </c>
      <c r="I9" s="21">
        <v>0</v>
      </c>
      <c r="J9" s="21">
        <v>0</v>
      </c>
      <c r="K9" s="21">
        <v>0</v>
      </c>
      <c r="L9" s="21">
        <v>0</v>
      </c>
      <c r="M9" s="21">
        <v>1402</v>
      </c>
      <c r="N9" s="21">
        <v>3748.58</v>
      </c>
      <c r="O9" s="21">
        <v>0</v>
      </c>
      <c r="P9" s="21">
        <v>0</v>
      </c>
      <c r="Q9" s="21">
        <v>0</v>
      </c>
      <c r="R9" s="21">
        <v>0</v>
      </c>
      <c r="S9" s="21">
        <v>0</v>
      </c>
      <c r="T9" s="21">
        <v>0</v>
      </c>
      <c r="U9" s="21">
        <v>1402</v>
      </c>
      <c r="V9" s="21">
        <v>3748.58</v>
      </c>
    </row>
    <row r="10" spans="1:22" x14ac:dyDescent="0.25">
      <c r="A10" s="21">
        <v>7</v>
      </c>
      <c r="B10" s="21" t="s">
        <v>37</v>
      </c>
      <c r="C10" s="21">
        <v>40</v>
      </c>
      <c r="D10" s="21">
        <v>82.1</v>
      </c>
      <c r="E10" s="21">
        <v>671</v>
      </c>
      <c r="F10" s="21">
        <v>3702</v>
      </c>
      <c r="G10" s="21">
        <v>0</v>
      </c>
      <c r="H10" s="21">
        <v>0</v>
      </c>
      <c r="I10" s="21">
        <v>0</v>
      </c>
      <c r="J10" s="21">
        <v>0</v>
      </c>
      <c r="K10" s="21">
        <v>39</v>
      </c>
      <c r="L10" s="21">
        <v>268</v>
      </c>
      <c r="M10" s="21">
        <v>797</v>
      </c>
      <c r="N10" s="21">
        <v>3002.2</v>
      </c>
      <c r="O10" s="21">
        <v>0</v>
      </c>
      <c r="P10" s="21">
        <v>0</v>
      </c>
      <c r="Q10" s="21">
        <v>0</v>
      </c>
      <c r="R10" s="21">
        <v>0</v>
      </c>
      <c r="S10" s="21">
        <v>79</v>
      </c>
      <c r="T10" s="21">
        <v>350.1</v>
      </c>
      <c r="U10" s="21">
        <v>1468</v>
      </c>
      <c r="V10" s="21">
        <v>6704.2</v>
      </c>
    </row>
    <row r="11" spans="1:22" x14ac:dyDescent="0.25">
      <c r="A11" s="21">
        <v>8</v>
      </c>
      <c r="B11" s="21" t="s">
        <v>38</v>
      </c>
      <c r="C11" s="21">
        <v>0</v>
      </c>
      <c r="D11" s="21">
        <v>0</v>
      </c>
      <c r="E11" s="21">
        <v>0</v>
      </c>
      <c r="F11" s="21">
        <v>0</v>
      </c>
      <c r="G11" s="21">
        <v>0</v>
      </c>
      <c r="H11" s="21">
        <v>0</v>
      </c>
      <c r="I11" s="21">
        <v>0</v>
      </c>
      <c r="J11" s="21">
        <v>0</v>
      </c>
      <c r="K11" s="21">
        <v>0</v>
      </c>
      <c r="L11" s="21">
        <v>0</v>
      </c>
      <c r="M11" s="21">
        <v>5</v>
      </c>
      <c r="N11" s="21">
        <v>23.47</v>
      </c>
      <c r="O11" s="21">
        <v>0</v>
      </c>
      <c r="P11" s="21">
        <v>0</v>
      </c>
      <c r="Q11" s="21">
        <v>0</v>
      </c>
      <c r="R11" s="21">
        <v>0</v>
      </c>
      <c r="S11" s="21">
        <v>0</v>
      </c>
      <c r="T11" s="21">
        <v>0</v>
      </c>
      <c r="U11" s="21">
        <v>5</v>
      </c>
      <c r="V11" s="21">
        <v>23.47</v>
      </c>
    </row>
    <row r="12" spans="1:22" x14ac:dyDescent="0.25">
      <c r="A12" s="21">
        <v>9</v>
      </c>
      <c r="B12" s="21" t="s">
        <v>39</v>
      </c>
      <c r="C12" s="21">
        <v>6</v>
      </c>
      <c r="D12" s="21">
        <v>178.1</v>
      </c>
      <c r="E12" s="21">
        <v>111</v>
      </c>
      <c r="F12" s="21">
        <v>897.61</v>
      </c>
      <c r="G12" s="21">
        <v>1</v>
      </c>
      <c r="H12" s="21">
        <v>7</v>
      </c>
      <c r="I12" s="21">
        <v>12</v>
      </c>
      <c r="J12" s="21">
        <v>30.71</v>
      </c>
      <c r="K12" s="21">
        <v>5</v>
      </c>
      <c r="L12" s="21">
        <v>21.35</v>
      </c>
      <c r="M12" s="21">
        <v>212</v>
      </c>
      <c r="N12" s="21">
        <v>1956.13</v>
      </c>
      <c r="O12" s="21">
        <v>0</v>
      </c>
      <c r="P12" s="21">
        <v>0</v>
      </c>
      <c r="Q12" s="21">
        <v>0</v>
      </c>
      <c r="R12" s="21">
        <v>0</v>
      </c>
      <c r="S12" s="21">
        <v>12</v>
      </c>
      <c r="T12" s="21">
        <v>206.45</v>
      </c>
      <c r="U12" s="21">
        <v>335</v>
      </c>
      <c r="V12" s="21">
        <v>2884.45</v>
      </c>
    </row>
    <row r="13" spans="1:22" x14ac:dyDescent="0.25">
      <c r="A13" s="21">
        <v>10</v>
      </c>
      <c r="B13" s="21" t="s">
        <v>40</v>
      </c>
      <c r="C13" s="21">
        <v>8</v>
      </c>
      <c r="D13" s="21">
        <v>30.03</v>
      </c>
      <c r="E13" s="21">
        <v>102</v>
      </c>
      <c r="F13" s="21">
        <v>289.05</v>
      </c>
      <c r="G13" s="21">
        <v>1</v>
      </c>
      <c r="H13" s="21">
        <v>1.35</v>
      </c>
      <c r="I13" s="21">
        <v>6</v>
      </c>
      <c r="J13" s="21">
        <v>11.51</v>
      </c>
      <c r="K13" s="21">
        <v>15</v>
      </c>
      <c r="L13" s="21">
        <v>68.930000000000007</v>
      </c>
      <c r="M13" s="21">
        <v>532</v>
      </c>
      <c r="N13" s="21">
        <v>908.01</v>
      </c>
      <c r="O13" s="21">
        <v>0</v>
      </c>
      <c r="P13" s="21">
        <v>0</v>
      </c>
      <c r="Q13" s="21">
        <v>0</v>
      </c>
      <c r="R13" s="21">
        <v>0</v>
      </c>
      <c r="S13" s="21">
        <v>24</v>
      </c>
      <c r="T13" s="21">
        <v>100.31</v>
      </c>
      <c r="U13" s="21">
        <v>640</v>
      </c>
      <c r="V13" s="21">
        <v>1208.57</v>
      </c>
    </row>
    <row r="14" spans="1:22" x14ac:dyDescent="0.25">
      <c r="A14" s="21">
        <v>11</v>
      </c>
      <c r="B14" s="21" t="s">
        <v>41</v>
      </c>
      <c r="C14" s="21">
        <v>33</v>
      </c>
      <c r="D14" s="21">
        <v>86.24</v>
      </c>
      <c r="E14" s="21">
        <v>360</v>
      </c>
      <c r="F14" s="21">
        <v>2661.64</v>
      </c>
      <c r="G14" s="21">
        <v>0</v>
      </c>
      <c r="H14" s="21">
        <v>0</v>
      </c>
      <c r="I14" s="21">
        <v>0</v>
      </c>
      <c r="J14" s="21">
        <v>0</v>
      </c>
      <c r="K14" s="21">
        <v>61</v>
      </c>
      <c r="L14" s="21">
        <v>329.35</v>
      </c>
      <c r="M14" s="21">
        <v>576</v>
      </c>
      <c r="N14" s="21">
        <v>3275.25</v>
      </c>
      <c r="O14" s="21">
        <v>0</v>
      </c>
      <c r="P14" s="21">
        <v>0</v>
      </c>
      <c r="Q14" s="21">
        <v>0</v>
      </c>
      <c r="R14" s="21">
        <v>0</v>
      </c>
      <c r="S14" s="21">
        <v>94</v>
      </c>
      <c r="T14" s="21">
        <v>415.59</v>
      </c>
      <c r="U14" s="21">
        <v>936</v>
      </c>
      <c r="V14" s="21">
        <v>5936.89</v>
      </c>
    </row>
    <row r="15" spans="1:22" x14ac:dyDescent="0.25">
      <c r="A15" s="21">
        <v>12</v>
      </c>
      <c r="B15" s="21" t="s">
        <v>42</v>
      </c>
      <c r="C15" s="21">
        <v>4</v>
      </c>
      <c r="D15" s="21">
        <v>10.25</v>
      </c>
      <c r="E15" s="21">
        <v>27</v>
      </c>
      <c r="F15" s="21">
        <v>45.43</v>
      </c>
      <c r="G15" s="21">
        <v>0</v>
      </c>
      <c r="H15" s="21">
        <v>0</v>
      </c>
      <c r="I15" s="21">
        <v>8</v>
      </c>
      <c r="J15" s="21">
        <v>2.76</v>
      </c>
      <c r="K15" s="21">
        <v>0</v>
      </c>
      <c r="L15" s="21">
        <v>0</v>
      </c>
      <c r="M15" s="21">
        <v>19</v>
      </c>
      <c r="N15" s="21">
        <v>42.67</v>
      </c>
      <c r="O15" s="21">
        <v>0</v>
      </c>
      <c r="P15" s="21">
        <v>0</v>
      </c>
      <c r="Q15" s="21">
        <v>0</v>
      </c>
      <c r="R15" s="21">
        <v>0</v>
      </c>
      <c r="S15" s="21">
        <v>4</v>
      </c>
      <c r="T15" s="21">
        <v>10.25</v>
      </c>
      <c r="U15" s="21">
        <v>54</v>
      </c>
      <c r="V15" s="21">
        <v>90.86</v>
      </c>
    </row>
    <row r="16" spans="1:22" x14ac:dyDescent="0.25">
      <c r="A16" s="21">
        <v>13</v>
      </c>
      <c r="B16" s="21" t="s">
        <v>43</v>
      </c>
      <c r="C16" s="21">
        <v>184</v>
      </c>
      <c r="D16" s="21">
        <v>2543.0700000000002</v>
      </c>
      <c r="E16" s="21">
        <v>184</v>
      </c>
      <c r="F16" s="21">
        <v>2543.0700000000002</v>
      </c>
      <c r="G16" s="21">
        <v>0</v>
      </c>
      <c r="H16" s="21">
        <v>0</v>
      </c>
      <c r="I16" s="21">
        <v>0</v>
      </c>
      <c r="J16" s="21">
        <v>0</v>
      </c>
      <c r="K16" s="21">
        <v>371</v>
      </c>
      <c r="L16" s="21">
        <v>551.26</v>
      </c>
      <c r="M16" s="21">
        <v>371</v>
      </c>
      <c r="N16" s="21">
        <v>551.26</v>
      </c>
      <c r="O16" s="21">
        <v>0</v>
      </c>
      <c r="P16" s="21">
        <v>0</v>
      </c>
      <c r="Q16" s="21">
        <v>0</v>
      </c>
      <c r="R16" s="21">
        <v>0</v>
      </c>
      <c r="S16" s="21">
        <v>555</v>
      </c>
      <c r="T16" s="21">
        <v>3094.33</v>
      </c>
      <c r="U16" s="21">
        <v>555</v>
      </c>
      <c r="V16" s="21">
        <v>3094.33</v>
      </c>
    </row>
    <row r="17" spans="1:22" x14ac:dyDescent="0.25">
      <c r="A17" s="21">
        <v>14</v>
      </c>
      <c r="B17" s="21" t="s">
        <v>44</v>
      </c>
      <c r="C17" s="21">
        <v>19</v>
      </c>
      <c r="D17" s="21">
        <v>37</v>
      </c>
      <c r="E17" s="21">
        <v>39</v>
      </c>
      <c r="F17" s="21">
        <v>63.57</v>
      </c>
      <c r="G17" s="21">
        <v>0</v>
      </c>
      <c r="H17" s="21">
        <v>0</v>
      </c>
      <c r="I17" s="21">
        <v>1</v>
      </c>
      <c r="J17" s="21">
        <v>0.89</v>
      </c>
      <c r="K17" s="21">
        <v>28</v>
      </c>
      <c r="L17" s="21">
        <v>48.96</v>
      </c>
      <c r="M17" s="21">
        <v>60</v>
      </c>
      <c r="N17" s="21">
        <v>108.8</v>
      </c>
      <c r="O17" s="21">
        <v>0</v>
      </c>
      <c r="P17" s="21">
        <v>0</v>
      </c>
      <c r="Q17" s="21">
        <v>0</v>
      </c>
      <c r="R17" s="21">
        <v>0</v>
      </c>
      <c r="S17" s="21">
        <v>47</v>
      </c>
      <c r="T17" s="21">
        <v>85.96</v>
      </c>
      <c r="U17" s="21">
        <v>100</v>
      </c>
      <c r="V17" s="21">
        <v>173.26</v>
      </c>
    </row>
    <row r="18" spans="1:22" x14ac:dyDescent="0.25">
      <c r="A18" s="21">
        <v>15</v>
      </c>
      <c r="B18" s="21" t="s">
        <v>45</v>
      </c>
      <c r="C18" s="21">
        <v>50841</v>
      </c>
      <c r="D18" s="21">
        <v>104372</v>
      </c>
      <c r="E18" s="21">
        <v>50841</v>
      </c>
      <c r="F18" s="21">
        <v>104372</v>
      </c>
      <c r="G18" s="21">
        <v>927</v>
      </c>
      <c r="H18" s="21">
        <v>3707.35</v>
      </c>
      <c r="I18" s="21">
        <v>8733</v>
      </c>
      <c r="J18" s="21">
        <v>20376</v>
      </c>
      <c r="K18" s="21">
        <v>7697</v>
      </c>
      <c r="L18" s="21">
        <v>50926</v>
      </c>
      <c r="M18" s="21">
        <v>72656</v>
      </c>
      <c r="N18" s="21">
        <v>226952</v>
      </c>
      <c r="O18" s="21">
        <v>10</v>
      </c>
      <c r="P18" s="21">
        <v>36.380000000000003</v>
      </c>
      <c r="Q18" s="21">
        <v>10</v>
      </c>
      <c r="R18" s="21">
        <v>36.380000000000003</v>
      </c>
      <c r="S18" s="21">
        <v>59475</v>
      </c>
      <c r="T18" s="21">
        <v>159041.73000000001</v>
      </c>
      <c r="U18" s="21">
        <v>132240</v>
      </c>
      <c r="V18" s="21">
        <v>351736.38</v>
      </c>
    </row>
    <row r="19" spans="1:22" x14ac:dyDescent="0.25">
      <c r="A19" s="21">
        <v>16</v>
      </c>
      <c r="B19" s="21" t="s">
        <v>46</v>
      </c>
      <c r="C19" s="21">
        <v>93</v>
      </c>
      <c r="D19" s="21">
        <v>434.17</v>
      </c>
      <c r="E19" s="21">
        <v>394</v>
      </c>
      <c r="F19" s="21">
        <v>855.99</v>
      </c>
      <c r="G19" s="21">
        <v>0</v>
      </c>
      <c r="H19" s="21">
        <v>0</v>
      </c>
      <c r="I19" s="21">
        <v>23</v>
      </c>
      <c r="J19" s="21">
        <v>42.65</v>
      </c>
      <c r="K19" s="21">
        <v>62</v>
      </c>
      <c r="L19" s="21">
        <v>557.73</v>
      </c>
      <c r="M19" s="21">
        <v>394</v>
      </c>
      <c r="N19" s="21">
        <v>1044.44</v>
      </c>
      <c r="O19" s="21">
        <v>0</v>
      </c>
      <c r="P19" s="21">
        <v>0</v>
      </c>
      <c r="Q19" s="21">
        <v>0</v>
      </c>
      <c r="R19" s="21">
        <v>0</v>
      </c>
      <c r="S19" s="21">
        <v>155</v>
      </c>
      <c r="T19" s="21">
        <v>991.9</v>
      </c>
      <c r="U19" s="21">
        <v>811</v>
      </c>
      <c r="V19" s="21">
        <v>1943.08</v>
      </c>
    </row>
    <row r="20" spans="1:22" x14ac:dyDescent="0.25">
      <c r="A20" s="21">
        <v>17</v>
      </c>
      <c r="B20" s="21" t="s">
        <v>47</v>
      </c>
      <c r="C20" s="21">
        <v>62</v>
      </c>
      <c r="D20" s="21">
        <v>45</v>
      </c>
      <c r="E20" s="21">
        <v>2646</v>
      </c>
      <c r="F20" s="21">
        <v>270</v>
      </c>
      <c r="G20" s="21">
        <v>5</v>
      </c>
      <c r="H20" s="21">
        <v>8</v>
      </c>
      <c r="I20" s="21">
        <v>249</v>
      </c>
      <c r="J20" s="21">
        <v>672</v>
      </c>
      <c r="K20" s="21">
        <v>79</v>
      </c>
      <c r="L20" s="21">
        <v>52</v>
      </c>
      <c r="M20" s="21">
        <v>2349</v>
      </c>
      <c r="N20" s="21">
        <v>6715</v>
      </c>
      <c r="O20" s="21">
        <v>0</v>
      </c>
      <c r="P20" s="21">
        <v>0</v>
      </c>
      <c r="Q20" s="21">
        <v>14</v>
      </c>
      <c r="R20" s="21">
        <v>16</v>
      </c>
      <c r="S20" s="21">
        <v>146</v>
      </c>
      <c r="T20" s="21">
        <v>105</v>
      </c>
      <c r="U20" s="21">
        <v>5258</v>
      </c>
      <c r="V20" s="21">
        <v>7673</v>
      </c>
    </row>
    <row r="21" spans="1:22" x14ac:dyDescent="0.25">
      <c r="A21" s="21">
        <v>18</v>
      </c>
      <c r="B21" s="21" t="s">
        <v>48</v>
      </c>
      <c r="C21" s="21">
        <v>31</v>
      </c>
      <c r="D21" s="21">
        <v>15.61</v>
      </c>
      <c r="E21" s="21">
        <v>377</v>
      </c>
      <c r="F21" s="21">
        <v>1283.94</v>
      </c>
      <c r="G21" s="21">
        <v>0</v>
      </c>
      <c r="H21" s="21">
        <v>0</v>
      </c>
      <c r="I21" s="21">
        <v>14</v>
      </c>
      <c r="J21" s="21">
        <v>23.83</v>
      </c>
      <c r="K21" s="21">
        <v>48</v>
      </c>
      <c r="L21" s="21">
        <v>66.34</v>
      </c>
      <c r="M21" s="21">
        <v>610</v>
      </c>
      <c r="N21" s="21">
        <v>2635.99</v>
      </c>
      <c r="O21" s="21">
        <v>0</v>
      </c>
      <c r="P21" s="21">
        <v>0</v>
      </c>
      <c r="Q21" s="21">
        <v>0</v>
      </c>
      <c r="R21" s="21">
        <v>0</v>
      </c>
      <c r="S21" s="21">
        <v>79</v>
      </c>
      <c r="T21" s="21">
        <v>81.95</v>
      </c>
      <c r="U21" s="21">
        <v>1001</v>
      </c>
      <c r="V21" s="21">
        <v>3943.76</v>
      </c>
    </row>
    <row r="22" spans="1:22" x14ac:dyDescent="0.25">
      <c r="A22" s="21">
        <v>19</v>
      </c>
      <c r="B22" s="21" t="s">
        <v>49</v>
      </c>
      <c r="C22" s="21">
        <v>54</v>
      </c>
      <c r="D22" s="21">
        <v>135.57</v>
      </c>
      <c r="E22" s="21">
        <v>370</v>
      </c>
      <c r="F22" s="21">
        <v>606.84</v>
      </c>
      <c r="G22" s="21">
        <v>1</v>
      </c>
      <c r="H22" s="21">
        <v>0.71</v>
      </c>
      <c r="I22" s="21">
        <v>21</v>
      </c>
      <c r="J22" s="21">
        <v>28.75</v>
      </c>
      <c r="K22" s="21">
        <v>87</v>
      </c>
      <c r="L22" s="21">
        <v>251.5</v>
      </c>
      <c r="M22" s="21">
        <v>693</v>
      </c>
      <c r="N22" s="21">
        <v>2960.83</v>
      </c>
      <c r="O22" s="21">
        <v>0</v>
      </c>
      <c r="P22" s="21">
        <v>0</v>
      </c>
      <c r="Q22" s="21">
        <v>1</v>
      </c>
      <c r="R22" s="21">
        <v>0.64</v>
      </c>
      <c r="S22" s="21">
        <v>142</v>
      </c>
      <c r="T22" s="21">
        <v>387.78</v>
      </c>
      <c r="U22" s="21">
        <v>1085</v>
      </c>
      <c r="V22" s="21">
        <v>3597.06</v>
      </c>
    </row>
    <row r="23" spans="1:22" x14ac:dyDescent="0.25">
      <c r="A23" s="21">
        <v>20</v>
      </c>
      <c r="B23" s="21" t="s">
        <v>50</v>
      </c>
      <c r="C23" s="21">
        <v>22</v>
      </c>
      <c r="D23" s="21">
        <v>228.77</v>
      </c>
      <c r="E23" s="21">
        <v>474</v>
      </c>
      <c r="F23" s="21">
        <v>2924.28</v>
      </c>
      <c r="G23" s="21">
        <v>0</v>
      </c>
      <c r="H23" s="21">
        <v>0</v>
      </c>
      <c r="I23" s="21">
        <v>11</v>
      </c>
      <c r="J23" s="21">
        <v>34.06</v>
      </c>
      <c r="K23" s="21">
        <v>58</v>
      </c>
      <c r="L23" s="21">
        <v>482.31</v>
      </c>
      <c r="M23" s="21">
        <v>693</v>
      </c>
      <c r="N23" s="21">
        <v>4763.6499999999996</v>
      </c>
      <c r="O23" s="21">
        <v>0</v>
      </c>
      <c r="P23" s="21">
        <v>0</v>
      </c>
      <c r="Q23" s="21">
        <v>0</v>
      </c>
      <c r="R23" s="21">
        <v>0</v>
      </c>
      <c r="S23" s="21">
        <v>80</v>
      </c>
      <c r="T23" s="21">
        <v>711.08</v>
      </c>
      <c r="U23" s="21">
        <v>1178</v>
      </c>
      <c r="V23" s="21">
        <v>7721.99</v>
      </c>
    </row>
    <row r="24" spans="1:22" x14ac:dyDescent="0.25">
      <c r="A24" s="21">
        <v>21</v>
      </c>
      <c r="B24" s="21" t="s">
        <v>51</v>
      </c>
      <c r="C24" s="21">
        <v>0</v>
      </c>
      <c r="D24" s="21">
        <v>0</v>
      </c>
      <c r="E24" s="21">
        <v>107</v>
      </c>
      <c r="F24" s="21">
        <v>230</v>
      </c>
      <c r="G24" s="21">
        <v>0</v>
      </c>
      <c r="H24" s="21">
        <v>0</v>
      </c>
      <c r="I24" s="21">
        <v>0</v>
      </c>
      <c r="J24" s="21">
        <v>0</v>
      </c>
      <c r="K24" s="21">
        <v>2</v>
      </c>
      <c r="L24" s="21">
        <v>2</v>
      </c>
      <c r="M24" s="21">
        <v>270</v>
      </c>
      <c r="N24" s="21">
        <v>370</v>
      </c>
      <c r="O24" s="21">
        <v>0</v>
      </c>
      <c r="P24" s="21">
        <v>0</v>
      </c>
      <c r="Q24" s="21">
        <v>0</v>
      </c>
      <c r="R24" s="21">
        <v>0</v>
      </c>
      <c r="S24" s="21">
        <v>2</v>
      </c>
      <c r="T24" s="21">
        <v>2</v>
      </c>
      <c r="U24" s="21">
        <v>377</v>
      </c>
      <c r="V24" s="21">
        <v>600</v>
      </c>
    </row>
    <row r="25" spans="1:22" x14ac:dyDescent="0.25">
      <c r="A25" s="22" t="s">
        <v>83</v>
      </c>
      <c r="B25" s="22" t="s">
        <v>5</v>
      </c>
      <c r="C25" s="22">
        <v>52677</v>
      </c>
      <c r="D25" s="22">
        <v>113495.89</v>
      </c>
      <c r="E25" s="22">
        <v>58379</v>
      </c>
      <c r="F25" s="22">
        <v>126449.1</v>
      </c>
      <c r="G25" s="22">
        <v>944</v>
      </c>
      <c r="H25" s="22">
        <v>3738.41</v>
      </c>
      <c r="I25" s="22">
        <v>9264</v>
      </c>
      <c r="J25" s="22">
        <v>21803.06</v>
      </c>
      <c r="K25" s="22">
        <v>9727</v>
      </c>
      <c r="L25" s="22">
        <v>57783.92</v>
      </c>
      <c r="M25" s="22">
        <v>83453</v>
      </c>
      <c r="N25" s="22">
        <v>265193.67</v>
      </c>
      <c r="O25" s="22">
        <v>11</v>
      </c>
      <c r="P25" s="22">
        <v>37.380000000000003</v>
      </c>
      <c r="Q25" s="22">
        <v>34</v>
      </c>
      <c r="R25" s="22">
        <v>62.52</v>
      </c>
      <c r="S25" s="22">
        <v>63359</v>
      </c>
      <c r="T25" s="22">
        <v>175055.6</v>
      </c>
      <c r="U25" s="22">
        <v>151130</v>
      </c>
      <c r="V25" s="22">
        <v>413508.35</v>
      </c>
    </row>
    <row r="26" spans="1:22" x14ac:dyDescent="0.25">
      <c r="A26" s="21">
        <v>1</v>
      </c>
      <c r="B26" s="21" t="s">
        <v>53</v>
      </c>
      <c r="C26" s="21">
        <v>1630</v>
      </c>
      <c r="D26" s="21">
        <v>3134.52</v>
      </c>
      <c r="E26" s="21">
        <v>3277</v>
      </c>
      <c r="F26" s="21">
        <v>5295.45</v>
      </c>
      <c r="G26" s="21">
        <v>1</v>
      </c>
      <c r="H26" s="21">
        <v>250</v>
      </c>
      <c r="I26" s="21">
        <v>11</v>
      </c>
      <c r="J26" s="21">
        <v>259.43</v>
      </c>
      <c r="K26" s="21">
        <v>21</v>
      </c>
      <c r="L26" s="21">
        <v>103.22</v>
      </c>
      <c r="M26" s="21">
        <v>347</v>
      </c>
      <c r="N26" s="21">
        <v>1135.8</v>
      </c>
      <c r="O26" s="21">
        <v>0</v>
      </c>
      <c r="P26" s="21">
        <v>0</v>
      </c>
      <c r="Q26" s="21">
        <v>0</v>
      </c>
      <c r="R26" s="21">
        <v>0</v>
      </c>
      <c r="S26" s="21">
        <v>1652</v>
      </c>
      <c r="T26" s="21">
        <v>3487.74</v>
      </c>
      <c r="U26" s="21">
        <v>3635</v>
      </c>
      <c r="V26" s="21">
        <v>6690.68</v>
      </c>
    </row>
    <row r="27" spans="1:22" x14ac:dyDescent="0.25">
      <c r="A27" s="21">
        <v>2</v>
      </c>
      <c r="B27" s="21" t="s">
        <v>54</v>
      </c>
      <c r="C27" s="21">
        <v>32</v>
      </c>
      <c r="D27" s="21">
        <v>85.1</v>
      </c>
      <c r="E27" s="21">
        <v>84</v>
      </c>
      <c r="F27" s="21">
        <v>343.4</v>
      </c>
      <c r="G27" s="21">
        <v>5</v>
      </c>
      <c r="H27" s="21">
        <v>22</v>
      </c>
      <c r="I27" s="21">
        <v>10</v>
      </c>
      <c r="J27" s="21">
        <v>35.049999999999997</v>
      </c>
      <c r="K27" s="21">
        <v>19</v>
      </c>
      <c r="L27" s="21">
        <v>108.31</v>
      </c>
      <c r="M27" s="21">
        <v>64</v>
      </c>
      <c r="N27" s="21">
        <v>282.58999999999997</v>
      </c>
      <c r="O27" s="21">
        <v>0</v>
      </c>
      <c r="P27" s="21">
        <v>0</v>
      </c>
      <c r="Q27" s="21">
        <v>0</v>
      </c>
      <c r="R27" s="21">
        <v>0</v>
      </c>
      <c r="S27" s="21">
        <v>56</v>
      </c>
      <c r="T27" s="21">
        <v>215.41</v>
      </c>
      <c r="U27" s="21">
        <v>158</v>
      </c>
      <c r="V27" s="21">
        <v>661.04</v>
      </c>
    </row>
    <row r="28" spans="1:22" x14ac:dyDescent="0.25">
      <c r="A28" s="21">
        <v>3</v>
      </c>
      <c r="B28" s="21" t="s">
        <v>55</v>
      </c>
      <c r="C28" s="21">
        <v>248</v>
      </c>
      <c r="D28" s="21">
        <v>371.6</v>
      </c>
      <c r="E28" s="21">
        <v>347</v>
      </c>
      <c r="F28" s="21">
        <v>832.8</v>
      </c>
      <c r="G28" s="21">
        <v>5</v>
      </c>
      <c r="H28" s="21">
        <v>4.67</v>
      </c>
      <c r="I28" s="21">
        <v>17</v>
      </c>
      <c r="J28" s="21">
        <v>27.9</v>
      </c>
      <c r="K28" s="21">
        <v>80</v>
      </c>
      <c r="L28" s="21">
        <v>331.99</v>
      </c>
      <c r="M28" s="21">
        <v>176</v>
      </c>
      <c r="N28" s="21">
        <v>537.34</v>
      </c>
      <c r="O28" s="21">
        <v>0</v>
      </c>
      <c r="P28" s="21">
        <v>0</v>
      </c>
      <c r="Q28" s="21">
        <v>0</v>
      </c>
      <c r="R28" s="21">
        <v>0</v>
      </c>
      <c r="S28" s="21">
        <v>333</v>
      </c>
      <c r="T28" s="21">
        <v>708.26</v>
      </c>
      <c r="U28" s="21">
        <v>540</v>
      </c>
      <c r="V28" s="21">
        <v>1398.04</v>
      </c>
    </row>
    <row r="29" spans="1:22" x14ac:dyDescent="0.25">
      <c r="A29" s="21">
        <v>4</v>
      </c>
      <c r="B29" s="21" t="s">
        <v>56</v>
      </c>
      <c r="C29" s="21">
        <v>0</v>
      </c>
      <c r="D29" s="21">
        <v>0</v>
      </c>
      <c r="E29" s="21">
        <v>342</v>
      </c>
      <c r="F29" s="21">
        <v>1732</v>
      </c>
      <c r="G29" s="21">
        <v>2</v>
      </c>
      <c r="H29" s="21">
        <v>23</v>
      </c>
      <c r="I29" s="21">
        <v>14</v>
      </c>
      <c r="J29" s="21">
        <v>68</v>
      </c>
      <c r="K29" s="21">
        <v>112</v>
      </c>
      <c r="L29" s="21">
        <v>1287</v>
      </c>
      <c r="M29" s="21">
        <v>938</v>
      </c>
      <c r="N29" s="21">
        <v>6523</v>
      </c>
      <c r="O29" s="21">
        <v>0</v>
      </c>
      <c r="P29" s="21">
        <v>0</v>
      </c>
      <c r="Q29" s="21">
        <v>0</v>
      </c>
      <c r="R29" s="21">
        <v>0</v>
      </c>
      <c r="S29" s="21">
        <v>114</v>
      </c>
      <c r="T29" s="21">
        <v>1310</v>
      </c>
      <c r="U29" s="21">
        <v>1294</v>
      </c>
      <c r="V29" s="21">
        <v>8323</v>
      </c>
    </row>
    <row r="30" spans="1:22" x14ac:dyDescent="0.25">
      <c r="A30" s="21">
        <v>5</v>
      </c>
      <c r="B30" s="21" t="s">
        <v>57</v>
      </c>
      <c r="C30" s="21">
        <v>2</v>
      </c>
      <c r="D30" s="21">
        <v>4.3899999999999997</v>
      </c>
      <c r="E30" s="21">
        <v>10</v>
      </c>
      <c r="F30" s="21">
        <v>5.3</v>
      </c>
      <c r="G30" s="21">
        <v>0</v>
      </c>
      <c r="H30" s="21">
        <v>0</v>
      </c>
      <c r="I30" s="21">
        <v>1</v>
      </c>
      <c r="J30" s="21">
        <v>0.2</v>
      </c>
      <c r="K30" s="21">
        <v>2</v>
      </c>
      <c r="L30" s="21">
        <v>0.23</v>
      </c>
      <c r="M30" s="21">
        <v>11</v>
      </c>
      <c r="N30" s="21">
        <v>8.5</v>
      </c>
      <c r="O30" s="21">
        <v>0</v>
      </c>
      <c r="P30" s="21">
        <v>0</v>
      </c>
      <c r="Q30" s="21">
        <v>0</v>
      </c>
      <c r="R30" s="21">
        <v>0</v>
      </c>
      <c r="S30" s="21">
        <v>4</v>
      </c>
      <c r="T30" s="21">
        <v>4.62</v>
      </c>
      <c r="U30" s="21">
        <v>22</v>
      </c>
      <c r="V30" s="21">
        <v>14</v>
      </c>
    </row>
    <row r="31" spans="1:22" x14ac:dyDescent="0.25">
      <c r="A31" s="21">
        <v>6</v>
      </c>
      <c r="B31" s="21" t="s">
        <v>58</v>
      </c>
      <c r="C31" s="21">
        <v>0</v>
      </c>
      <c r="D31" s="21">
        <v>0</v>
      </c>
      <c r="E31" s="21">
        <v>0</v>
      </c>
      <c r="F31" s="21">
        <v>0</v>
      </c>
      <c r="G31" s="21">
        <v>0</v>
      </c>
      <c r="H31" s="21">
        <v>0</v>
      </c>
      <c r="I31" s="21">
        <v>0</v>
      </c>
      <c r="J31" s="21">
        <v>0</v>
      </c>
      <c r="K31" s="21">
        <v>0</v>
      </c>
      <c r="L31" s="21">
        <v>0</v>
      </c>
      <c r="M31" s="21">
        <v>0</v>
      </c>
      <c r="N31" s="21">
        <v>0</v>
      </c>
      <c r="O31" s="21">
        <v>0</v>
      </c>
      <c r="P31" s="21">
        <v>0</v>
      </c>
      <c r="Q31" s="21">
        <v>0</v>
      </c>
      <c r="R31" s="21">
        <v>0</v>
      </c>
      <c r="S31" s="21">
        <v>0</v>
      </c>
      <c r="T31" s="21">
        <v>0</v>
      </c>
      <c r="U31" s="21">
        <v>0</v>
      </c>
      <c r="V31" s="21">
        <v>0</v>
      </c>
    </row>
    <row r="32" spans="1:22" x14ac:dyDescent="0.25">
      <c r="A32" s="21">
        <v>7</v>
      </c>
      <c r="B32" s="21" t="s">
        <v>59</v>
      </c>
      <c r="C32" s="21">
        <v>0</v>
      </c>
      <c r="D32" s="21">
        <v>0</v>
      </c>
      <c r="E32" s="21">
        <v>0</v>
      </c>
      <c r="F32" s="21">
        <v>0</v>
      </c>
      <c r="G32" s="21">
        <v>0</v>
      </c>
      <c r="H32" s="21">
        <v>0</v>
      </c>
      <c r="I32" s="21">
        <v>0</v>
      </c>
      <c r="J32" s="21">
        <v>0</v>
      </c>
      <c r="K32" s="21">
        <v>0</v>
      </c>
      <c r="L32" s="21">
        <v>0</v>
      </c>
      <c r="M32" s="21">
        <v>0</v>
      </c>
      <c r="N32" s="21">
        <v>0</v>
      </c>
      <c r="O32" s="21">
        <v>0</v>
      </c>
      <c r="P32" s="21">
        <v>0</v>
      </c>
      <c r="Q32" s="21">
        <v>0</v>
      </c>
      <c r="R32" s="21">
        <v>0</v>
      </c>
      <c r="S32" s="21">
        <v>0</v>
      </c>
      <c r="T32" s="21">
        <v>0</v>
      </c>
      <c r="U32" s="21">
        <v>0</v>
      </c>
      <c r="V32" s="21">
        <v>0</v>
      </c>
    </row>
    <row r="33" spans="1:22" x14ac:dyDescent="0.25">
      <c r="A33" s="21">
        <v>8</v>
      </c>
      <c r="B33" s="21" t="s">
        <v>60</v>
      </c>
      <c r="C33" s="21">
        <v>0</v>
      </c>
      <c r="D33" s="21">
        <v>0</v>
      </c>
      <c r="E33" s="21">
        <v>0</v>
      </c>
      <c r="F33" s="21">
        <v>0</v>
      </c>
      <c r="G33" s="21">
        <v>0</v>
      </c>
      <c r="H33" s="21">
        <v>0</v>
      </c>
      <c r="I33" s="21">
        <v>0</v>
      </c>
      <c r="J33" s="21">
        <v>0</v>
      </c>
      <c r="K33" s="21">
        <v>0</v>
      </c>
      <c r="L33" s="21">
        <v>0</v>
      </c>
      <c r="M33" s="21">
        <v>0</v>
      </c>
      <c r="N33" s="21">
        <v>0</v>
      </c>
      <c r="O33" s="21">
        <v>0</v>
      </c>
      <c r="P33" s="21">
        <v>0</v>
      </c>
      <c r="Q33" s="21">
        <v>0</v>
      </c>
      <c r="R33" s="21">
        <v>0</v>
      </c>
      <c r="S33" s="21">
        <v>0</v>
      </c>
      <c r="T33" s="21">
        <v>0</v>
      </c>
      <c r="U33" s="21">
        <v>0</v>
      </c>
      <c r="V33" s="21">
        <v>0</v>
      </c>
    </row>
    <row r="34" spans="1:22" ht="30" x14ac:dyDescent="0.25">
      <c r="A34" s="21">
        <v>9</v>
      </c>
      <c r="B34" s="21" t="s">
        <v>61</v>
      </c>
      <c r="C34" s="21">
        <v>7653</v>
      </c>
      <c r="D34" s="21">
        <v>5409.24</v>
      </c>
      <c r="E34" s="21">
        <v>14328</v>
      </c>
      <c r="F34" s="21">
        <v>5681.98</v>
      </c>
      <c r="G34" s="21">
        <v>663</v>
      </c>
      <c r="H34" s="21">
        <v>550.11</v>
      </c>
      <c r="I34" s="21">
        <v>1428</v>
      </c>
      <c r="J34" s="21">
        <v>625.33000000000004</v>
      </c>
      <c r="K34" s="21">
        <v>5405</v>
      </c>
      <c r="L34" s="21">
        <v>3684.41</v>
      </c>
      <c r="M34" s="21">
        <v>9852</v>
      </c>
      <c r="N34" s="21">
        <v>3786.91</v>
      </c>
      <c r="O34" s="21">
        <v>0</v>
      </c>
      <c r="P34" s="21">
        <v>0</v>
      </c>
      <c r="Q34" s="21">
        <v>0</v>
      </c>
      <c r="R34" s="21">
        <v>0</v>
      </c>
      <c r="S34" s="21">
        <v>13721</v>
      </c>
      <c r="T34" s="21">
        <v>9643.76</v>
      </c>
      <c r="U34" s="21">
        <v>25608</v>
      </c>
      <c r="V34" s="21">
        <v>10094.219999999999</v>
      </c>
    </row>
    <row r="35" spans="1:22" x14ac:dyDescent="0.25">
      <c r="A35" s="21">
        <v>10</v>
      </c>
      <c r="B35" s="21" t="s">
        <v>62</v>
      </c>
      <c r="C35" s="21">
        <v>0</v>
      </c>
      <c r="D35" s="21">
        <v>0</v>
      </c>
      <c r="E35" s="21">
        <v>0</v>
      </c>
      <c r="F35" s="21">
        <v>0</v>
      </c>
      <c r="G35" s="21">
        <v>0</v>
      </c>
      <c r="H35" s="21">
        <v>0</v>
      </c>
      <c r="I35" s="21">
        <v>0</v>
      </c>
      <c r="J35" s="21">
        <v>0</v>
      </c>
      <c r="K35" s="21">
        <v>0</v>
      </c>
      <c r="L35" s="21">
        <v>0</v>
      </c>
      <c r="M35" s="21">
        <v>0</v>
      </c>
      <c r="N35" s="21">
        <v>0</v>
      </c>
      <c r="O35" s="21">
        <v>0</v>
      </c>
      <c r="P35" s="21">
        <v>0</v>
      </c>
      <c r="Q35" s="21">
        <v>0</v>
      </c>
      <c r="R35" s="21">
        <v>0</v>
      </c>
      <c r="S35" s="21">
        <v>0</v>
      </c>
      <c r="T35" s="21">
        <v>0</v>
      </c>
      <c r="U35" s="21">
        <v>0</v>
      </c>
      <c r="V35" s="21">
        <v>0</v>
      </c>
    </row>
    <row r="36" spans="1:22" x14ac:dyDescent="0.25">
      <c r="A36" s="21">
        <v>11</v>
      </c>
      <c r="B36" s="21" t="s">
        <v>84</v>
      </c>
      <c r="C36" s="21">
        <v>1333</v>
      </c>
      <c r="D36" s="21">
        <v>494.92</v>
      </c>
      <c r="E36" s="21">
        <v>7981</v>
      </c>
      <c r="F36" s="21">
        <v>1571.11</v>
      </c>
      <c r="G36" s="21">
        <v>44</v>
      </c>
      <c r="H36" s="21">
        <v>19.82</v>
      </c>
      <c r="I36" s="21">
        <v>427</v>
      </c>
      <c r="J36" s="21">
        <v>80.41</v>
      </c>
      <c r="K36" s="21">
        <v>465</v>
      </c>
      <c r="L36" s="21">
        <v>190.7</v>
      </c>
      <c r="M36" s="21">
        <v>5595</v>
      </c>
      <c r="N36" s="21">
        <v>1011.07</v>
      </c>
      <c r="O36" s="21">
        <v>0</v>
      </c>
      <c r="P36" s="21">
        <v>0</v>
      </c>
      <c r="Q36" s="21">
        <v>0</v>
      </c>
      <c r="R36" s="21">
        <v>0</v>
      </c>
      <c r="S36" s="21">
        <v>1842</v>
      </c>
      <c r="T36" s="21">
        <v>705.44</v>
      </c>
      <c r="U36" s="21">
        <v>14003</v>
      </c>
      <c r="V36" s="21">
        <v>2662.59</v>
      </c>
    </row>
    <row r="37" spans="1:22" x14ac:dyDescent="0.25">
      <c r="A37" s="22" t="s">
        <v>85</v>
      </c>
      <c r="B37" s="22" t="s">
        <v>5</v>
      </c>
      <c r="C37" s="22">
        <v>10898</v>
      </c>
      <c r="D37" s="22">
        <v>9499.77</v>
      </c>
      <c r="E37" s="22">
        <v>26369</v>
      </c>
      <c r="F37" s="22">
        <v>15462.04</v>
      </c>
      <c r="G37" s="22">
        <v>720</v>
      </c>
      <c r="H37" s="22">
        <v>869.6</v>
      </c>
      <c r="I37" s="22">
        <v>1908</v>
      </c>
      <c r="J37" s="22">
        <v>1096.32</v>
      </c>
      <c r="K37" s="22">
        <v>6104</v>
      </c>
      <c r="L37" s="22">
        <v>5705.86</v>
      </c>
      <c r="M37" s="22">
        <v>16983</v>
      </c>
      <c r="N37" s="22">
        <v>13285.21</v>
      </c>
      <c r="O37" s="22">
        <v>0</v>
      </c>
      <c r="P37" s="22">
        <v>0</v>
      </c>
      <c r="Q37" s="22">
        <v>0</v>
      </c>
      <c r="R37" s="22">
        <v>0</v>
      </c>
      <c r="S37" s="22">
        <v>17722</v>
      </c>
      <c r="T37" s="22">
        <v>16075.23</v>
      </c>
      <c r="U37" s="22">
        <v>45260</v>
      </c>
      <c r="V37" s="22">
        <v>29843.57</v>
      </c>
    </row>
    <row r="38" spans="1:22" x14ac:dyDescent="0.25">
      <c r="A38" s="21">
        <v>1</v>
      </c>
      <c r="B38" s="21" t="s">
        <v>64</v>
      </c>
      <c r="C38" s="21">
        <v>2040</v>
      </c>
      <c r="D38" s="21">
        <v>1726.58</v>
      </c>
      <c r="E38" s="21">
        <v>4519</v>
      </c>
      <c r="F38" s="21">
        <v>2479.5</v>
      </c>
      <c r="G38" s="21">
        <v>0</v>
      </c>
      <c r="H38" s="21">
        <v>0</v>
      </c>
      <c r="I38" s="21">
        <v>0</v>
      </c>
      <c r="J38" s="21">
        <v>0</v>
      </c>
      <c r="K38" s="21">
        <v>9345</v>
      </c>
      <c r="L38" s="21">
        <v>24748.799999999999</v>
      </c>
      <c r="M38" s="21">
        <v>37795</v>
      </c>
      <c r="N38" s="21">
        <v>63740.08</v>
      </c>
      <c r="O38" s="21">
        <v>0</v>
      </c>
      <c r="P38" s="21">
        <v>0</v>
      </c>
      <c r="Q38" s="21">
        <v>0</v>
      </c>
      <c r="R38" s="21">
        <v>0</v>
      </c>
      <c r="S38" s="21">
        <v>11385</v>
      </c>
      <c r="T38" s="21">
        <v>26475.38</v>
      </c>
      <c r="U38" s="21">
        <v>42314</v>
      </c>
      <c r="V38" s="21">
        <v>66219.58</v>
      </c>
    </row>
    <row r="39" spans="1:22" x14ac:dyDescent="0.25">
      <c r="A39" s="22" t="s">
        <v>86</v>
      </c>
      <c r="B39" s="22" t="s">
        <v>5</v>
      </c>
      <c r="C39" s="22">
        <v>2040</v>
      </c>
      <c r="D39" s="22">
        <v>1726.58</v>
      </c>
      <c r="E39" s="22">
        <v>4519</v>
      </c>
      <c r="F39" s="22">
        <v>2479.5</v>
      </c>
      <c r="G39" s="22">
        <v>0</v>
      </c>
      <c r="H39" s="22">
        <v>0</v>
      </c>
      <c r="I39" s="22">
        <v>0</v>
      </c>
      <c r="J39" s="22">
        <v>0</v>
      </c>
      <c r="K39" s="22">
        <v>9345</v>
      </c>
      <c r="L39" s="22">
        <v>24748.799999999999</v>
      </c>
      <c r="M39" s="22">
        <v>37795</v>
      </c>
      <c r="N39" s="22">
        <v>63740.08</v>
      </c>
      <c r="O39" s="22">
        <v>0</v>
      </c>
      <c r="P39" s="22">
        <v>0</v>
      </c>
      <c r="Q39" s="22">
        <v>0</v>
      </c>
      <c r="R39" s="22">
        <v>0</v>
      </c>
      <c r="S39" s="22">
        <v>11385</v>
      </c>
      <c r="T39" s="22">
        <v>26475.38</v>
      </c>
      <c r="U39" s="22">
        <v>42314</v>
      </c>
      <c r="V39" s="22">
        <v>66219.58</v>
      </c>
    </row>
    <row r="40" spans="1:22" x14ac:dyDescent="0.25">
      <c r="A40" s="21">
        <v>1</v>
      </c>
      <c r="B40" s="21" t="s">
        <v>66</v>
      </c>
      <c r="C40" s="21">
        <v>0</v>
      </c>
      <c r="D40" s="21">
        <v>1.78</v>
      </c>
      <c r="E40" s="21">
        <v>1340</v>
      </c>
      <c r="F40" s="21">
        <v>807.62</v>
      </c>
      <c r="G40" s="21">
        <v>0</v>
      </c>
      <c r="H40" s="21">
        <v>0</v>
      </c>
      <c r="I40" s="21">
        <v>0</v>
      </c>
      <c r="J40" s="21">
        <v>0</v>
      </c>
      <c r="K40" s="21">
        <v>0</v>
      </c>
      <c r="L40" s="21">
        <v>0</v>
      </c>
      <c r="M40" s="21">
        <v>0</v>
      </c>
      <c r="N40" s="21">
        <v>0</v>
      </c>
      <c r="O40" s="21">
        <v>0</v>
      </c>
      <c r="P40" s="21">
        <v>0</v>
      </c>
      <c r="Q40" s="21">
        <v>163</v>
      </c>
      <c r="R40" s="21">
        <v>152.26</v>
      </c>
      <c r="S40" s="21">
        <v>0</v>
      </c>
      <c r="T40" s="21">
        <v>1.78</v>
      </c>
      <c r="U40" s="21">
        <v>1503</v>
      </c>
      <c r="V40" s="21">
        <v>959.88</v>
      </c>
    </row>
    <row r="41" spans="1:22" x14ac:dyDescent="0.25">
      <c r="A41" s="21">
        <v>2</v>
      </c>
      <c r="B41" s="21" t="s">
        <v>67</v>
      </c>
      <c r="C41" s="21">
        <v>24</v>
      </c>
      <c r="D41" s="21">
        <v>126.92</v>
      </c>
      <c r="E41" s="21">
        <v>250</v>
      </c>
      <c r="F41" s="21">
        <v>998.92</v>
      </c>
      <c r="G41" s="21">
        <v>0</v>
      </c>
      <c r="H41" s="21">
        <v>0</v>
      </c>
      <c r="I41" s="21">
        <v>0</v>
      </c>
      <c r="J41" s="21">
        <v>0</v>
      </c>
      <c r="K41" s="21">
        <v>119</v>
      </c>
      <c r="L41" s="21">
        <v>513.27</v>
      </c>
      <c r="M41" s="21">
        <v>1526</v>
      </c>
      <c r="N41" s="21">
        <v>4985.21</v>
      </c>
      <c r="O41" s="21">
        <v>0</v>
      </c>
      <c r="P41" s="21">
        <v>0</v>
      </c>
      <c r="Q41" s="21">
        <v>0</v>
      </c>
      <c r="R41" s="21">
        <v>0</v>
      </c>
      <c r="S41" s="21">
        <v>143</v>
      </c>
      <c r="T41" s="21">
        <v>640.19000000000005</v>
      </c>
      <c r="U41" s="21">
        <v>1776</v>
      </c>
      <c r="V41" s="21">
        <v>5984.13</v>
      </c>
    </row>
    <row r="42" spans="1:22" x14ac:dyDescent="0.25">
      <c r="A42" s="21">
        <v>3</v>
      </c>
      <c r="B42" s="21" t="s">
        <v>68</v>
      </c>
      <c r="C42" s="21">
        <v>201</v>
      </c>
      <c r="D42" s="21">
        <v>314.94</v>
      </c>
      <c r="E42" s="21">
        <v>1282</v>
      </c>
      <c r="F42" s="21">
        <v>2958.54</v>
      </c>
      <c r="G42" s="21">
        <v>59</v>
      </c>
      <c r="H42" s="21">
        <v>40.770000000000003</v>
      </c>
      <c r="I42" s="21">
        <v>138</v>
      </c>
      <c r="J42" s="21">
        <v>88.46</v>
      </c>
      <c r="K42" s="21">
        <v>275</v>
      </c>
      <c r="L42" s="21">
        <v>423.67</v>
      </c>
      <c r="M42" s="21">
        <v>2354</v>
      </c>
      <c r="N42" s="21">
        <v>5007.88</v>
      </c>
      <c r="O42" s="21">
        <v>0</v>
      </c>
      <c r="P42" s="21">
        <v>0</v>
      </c>
      <c r="Q42" s="21">
        <v>0</v>
      </c>
      <c r="R42" s="21">
        <v>0</v>
      </c>
      <c r="S42" s="21">
        <v>535</v>
      </c>
      <c r="T42" s="21">
        <v>779.38</v>
      </c>
      <c r="U42" s="21">
        <v>3774</v>
      </c>
      <c r="V42" s="21">
        <v>8054.88</v>
      </c>
    </row>
    <row r="43" spans="1:22" x14ac:dyDescent="0.25">
      <c r="A43" s="22" t="s">
        <v>88</v>
      </c>
      <c r="B43" s="22" t="s">
        <v>5</v>
      </c>
      <c r="C43" s="22">
        <v>65840</v>
      </c>
      <c r="D43" s="22">
        <v>125165.88</v>
      </c>
      <c r="E43" s="22">
        <v>92139</v>
      </c>
      <c r="F43" s="22">
        <v>149155.72</v>
      </c>
      <c r="G43" s="22">
        <v>1723</v>
      </c>
      <c r="H43" s="22">
        <v>4648.78</v>
      </c>
      <c r="I43" s="22">
        <v>11310</v>
      </c>
      <c r="J43" s="22">
        <v>22987.84</v>
      </c>
      <c r="K43" s="22">
        <v>25570</v>
      </c>
      <c r="L43" s="22">
        <v>89175.52</v>
      </c>
      <c r="M43" s="22">
        <v>142111</v>
      </c>
      <c r="N43" s="22">
        <v>352212.05</v>
      </c>
      <c r="O43" s="22">
        <v>11</v>
      </c>
      <c r="P43" s="22">
        <v>37.380000000000003</v>
      </c>
      <c r="Q43" s="22">
        <v>197</v>
      </c>
      <c r="R43" s="22">
        <v>214.78</v>
      </c>
      <c r="S43" s="22">
        <v>93144</v>
      </c>
      <c r="T43" s="22">
        <v>219027.56</v>
      </c>
      <c r="U43" s="22">
        <v>245757</v>
      </c>
      <c r="V43" s="22">
        <v>524570.39</v>
      </c>
    </row>
  </sheetData>
  <mergeCells count="2">
    <mergeCell ref="A1:V1"/>
    <mergeCell ref="A2:V2"/>
  </mergeCells>
  <pageMargins left="0.7" right="0.7" top="0.75" bottom="0.75" header="0.3" footer="0.3"/>
  <pageSetup orientation="landscape" horizontalDpi="0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3"/>
  <sheetViews>
    <sheetView workbookViewId="0">
      <selection activeCell="W49" sqref="W49"/>
    </sheetView>
  </sheetViews>
  <sheetFormatPr defaultColWidth="10.28515625" defaultRowHeight="15" x14ac:dyDescent="0.25"/>
  <cols>
    <col min="1" max="4" width="10.28515625" style="88"/>
    <col min="5" max="5" width="12" style="88" customWidth="1"/>
    <col min="6" max="6" width="11.5703125" style="88" customWidth="1"/>
    <col min="7" max="8" width="10.28515625" style="88"/>
    <col min="9" max="9" width="12.140625" style="88" customWidth="1"/>
    <col min="10" max="10" width="11.85546875" style="88" customWidth="1"/>
    <col min="11" max="12" width="10.28515625" style="88"/>
    <col min="13" max="13" width="12.28515625" style="88" customWidth="1"/>
    <col min="14" max="14" width="11.85546875" style="88" customWidth="1"/>
    <col min="15" max="16" width="10.28515625" style="88"/>
    <col min="17" max="17" width="12.42578125" style="88" customWidth="1"/>
    <col min="18" max="18" width="11.85546875" style="88" customWidth="1"/>
    <col min="19" max="19" width="11.28515625" style="88" customWidth="1"/>
    <col min="20" max="20" width="11.5703125" style="88" customWidth="1"/>
    <col min="21" max="21" width="12.42578125" style="88" customWidth="1"/>
    <col min="22" max="22" width="11.5703125" style="88" customWidth="1"/>
    <col min="23" max="24" width="10.28515625" style="88"/>
    <col min="25" max="25" width="13" style="88" customWidth="1"/>
    <col min="26" max="26" width="12.28515625" style="88" customWidth="1"/>
    <col min="27" max="28" width="10.28515625" style="88"/>
    <col min="29" max="29" width="12" style="88" customWidth="1"/>
    <col min="30" max="30" width="11.7109375" style="88" customWidth="1"/>
    <col min="31" max="16384" width="10.28515625" style="88"/>
  </cols>
  <sheetData>
    <row r="1" spans="1:30" ht="15.75" customHeight="1" x14ac:dyDescent="0.25">
      <c r="A1" s="355" t="s">
        <v>293</v>
      </c>
      <c r="B1" s="356"/>
      <c r="C1" s="356"/>
      <c r="D1" s="356"/>
      <c r="E1" s="356"/>
      <c r="F1" s="356"/>
      <c r="G1" s="356"/>
      <c r="H1" s="356"/>
      <c r="I1" s="356"/>
      <c r="J1" s="356"/>
      <c r="K1" s="356"/>
      <c r="L1" s="356"/>
      <c r="M1" s="356"/>
      <c r="N1" s="356"/>
      <c r="O1" s="356"/>
      <c r="P1" s="356"/>
      <c r="Q1" s="356"/>
      <c r="R1" s="356"/>
      <c r="S1" s="356"/>
      <c r="T1" s="356"/>
      <c r="U1" s="356"/>
      <c r="V1" s="356"/>
      <c r="W1" s="356"/>
      <c r="X1" s="356"/>
      <c r="Y1" s="356"/>
      <c r="Z1" s="356"/>
      <c r="AA1" s="356"/>
      <c r="AB1" s="356"/>
      <c r="AC1" s="356"/>
      <c r="AD1" s="356"/>
    </row>
    <row r="2" spans="1:30" x14ac:dyDescent="0.25">
      <c r="A2" s="357" t="s">
        <v>217</v>
      </c>
      <c r="B2" s="356"/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6"/>
      <c r="N2" s="356"/>
      <c r="O2" s="356"/>
      <c r="P2" s="356"/>
      <c r="Q2" s="356"/>
      <c r="R2" s="356"/>
      <c r="S2" s="356"/>
      <c r="T2" s="356"/>
      <c r="U2" s="356"/>
      <c r="V2" s="356"/>
      <c r="W2" s="356"/>
      <c r="X2" s="356"/>
      <c r="Y2" s="356"/>
      <c r="Z2" s="356"/>
      <c r="AA2" s="356"/>
      <c r="AB2" s="356"/>
      <c r="AC2" s="356"/>
      <c r="AD2" s="356"/>
    </row>
    <row r="3" spans="1:30" ht="56.25" customHeight="1" x14ac:dyDescent="0.25">
      <c r="A3" s="17" t="s">
        <v>74</v>
      </c>
      <c r="B3" s="17" t="s">
        <v>24</v>
      </c>
      <c r="C3" s="17" t="s">
        <v>294</v>
      </c>
      <c r="D3" s="17" t="s">
        <v>295</v>
      </c>
      <c r="E3" s="17" t="s">
        <v>296</v>
      </c>
      <c r="F3" s="17" t="s">
        <v>297</v>
      </c>
      <c r="G3" s="17" t="s">
        <v>298</v>
      </c>
      <c r="H3" s="17" t="s">
        <v>299</v>
      </c>
      <c r="I3" s="17" t="s">
        <v>300</v>
      </c>
      <c r="J3" s="17" t="s">
        <v>301</v>
      </c>
      <c r="K3" s="17" t="s">
        <v>302</v>
      </c>
      <c r="L3" s="17" t="s">
        <v>303</v>
      </c>
      <c r="M3" s="17" t="s">
        <v>304</v>
      </c>
      <c r="N3" s="17" t="s">
        <v>305</v>
      </c>
      <c r="O3" s="17" t="s">
        <v>306</v>
      </c>
      <c r="P3" s="17" t="s">
        <v>307</v>
      </c>
      <c r="Q3" s="17" t="s">
        <v>308</v>
      </c>
      <c r="R3" s="17" t="s">
        <v>309</v>
      </c>
      <c r="S3" s="17" t="s">
        <v>310</v>
      </c>
      <c r="T3" s="17" t="s">
        <v>311</v>
      </c>
      <c r="U3" s="17" t="s">
        <v>312</v>
      </c>
      <c r="V3" s="17" t="s">
        <v>313</v>
      </c>
      <c r="W3" s="17" t="s">
        <v>314</v>
      </c>
      <c r="X3" s="17" t="s">
        <v>315</v>
      </c>
      <c r="Y3" s="17" t="s">
        <v>316</v>
      </c>
      <c r="Z3" s="17" t="s">
        <v>317</v>
      </c>
      <c r="AA3" s="17" t="s">
        <v>318</v>
      </c>
      <c r="AB3" s="17" t="s">
        <v>319</v>
      </c>
      <c r="AC3" s="17" t="s">
        <v>320</v>
      </c>
      <c r="AD3" s="17" t="s">
        <v>321</v>
      </c>
    </row>
    <row r="4" spans="1:30" x14ac:dyDescent="0.25">
      <c r="A4" s="21">
        <v>1</v>
      </c>
      <c r="B4" s="21" t="s">
        <v>31</v>
      </c>
      <c r="C4" s="21">
        <v>0</v>
      </c>
      <c r="D4" s="21">
        <v>0</v>
      </c>
      <c r="E4" s="21">
        <v>23</v>
      </c>
      <c r="F4" s="21">
        <v>49.5</v>
      </c>
      <c r="G4" s="21">
        <v>21</v>
      </c>
      <c r="H4" s="21">
        <v>55</v>
      </c>
      <c r="I4" s="21">
        <v>367</v>
      </c>
      <c r="J4" s="21">
        <v>856.45</v>
      </c>
      <c r="K4" s="21">
        <v>0</v>
      </c>
      <c r="L4" s="21">
        <v>0</v>
      </c>
      <c r="M4" s="21">
        <v>3</v>
      </c>
      <c r="N4" s="21">
        <v>3.5</v>
      </c>
      <c r="O4" s="21">
        <v>0</v>
      </c>
      <c r="P4" s="21">
        <v>0</v>
      </c>
      <c r="Q4" s="21">
        <v>0</v>
      </c>
      <c r="R4" s="21">
        <v>0</v>
      </c>
      <c r="S4" s="21">
        <v>0</v>
      </c>
      <c r="T4" s="21">
        <v>0</v>
      </c>
      <c r="U4" s="21">
        <v>0</v>
      </c>
      <c r="V4" s="21">
        <v>0</v>
      </c>
      <c r="W4" s="21">
        <v>0</v>
      </c>
      <c r="X4" s="21">
        <v>0</v>
      </c>
      <c r="Y4" s="21">
        <v>0</v>
      </c>
      <c r="Z4" s="21">
        <v>0</v>
      </c>
      <c r="AA4" s="21">
        <v>21</v>
      </c>
      <c r="AB4" s="21">
        <v>55</v>
      </c>
      <c r="AC4" s="21">
        <v>393</v>
      </c>
      <c r="AD4" s="21">
        <v>909.45</v>
      </c>
    </row>
    <row r="5" spans="1:30" x14ac:dyDescent="0.25">
      <c r="A5" s="21">
        <v>2</v>
      </c>
      <c r="B5" s="21" t="s">
        <v>32</v>
      </c>
      <c r="C5" s="21">
        <v>0</v>
      </c>
      <c r="D5" s="21">
        <v>0</v>
      </c>
      <c r="E5" s="21">
        <v>3</v>
      </c>
      <c r="F5" s="21">
        <v>0.95</v>
      </c>
      <c r="G5" s="21">
        <v>0</v>
      </c>
      <c r="H5" s="21">
        <v>0</v>
      </c>
      <c r="I5" s="21">
        <v>23</v>
      </c>
      <c r="J5" s="21">
        <v>34</v>
      </c>
      <c r="K5" s="21">
        <v>0</v>
      </c>
      <c r="L5" s="21">
        <v>0</v>
      </c>
      <c r="M5" s="21">
        <v>0</v>
      </c>
      <c r="N5" s="21">
        <v>0</v>
      </c>
      <c r="O5" s="21">
        <v>0</v>
      </c>
      <c r="P5" s="21">
        <v>0</v>
      </c>
      <c r="Q5" s="21">
        <v>2</v>
      </c>
      <c r="R5" s="21">
        <v>0.91</v>
      </c>
      <c r="S5" s="21">
        <v>0</v>
      </c>
      <c r="T5" s="21">
        <v>0</v>
      </c>
      <c r="U5" s="21">
        <v>0</v>
      </c>
      <c r="V5" s="21">
        <v>0</v>
      </c>
      <c r="W5" s="21">
        <v>0</v>
      </c>
      <c r="X5" s="21">
        <v>0</v>
      </c>
      <c r="Y5" s="21">
        <v>0</v>
      </c>
      <c r="Z5" s="21">
        <v>0</v>
      </c>
      <c r="AA5" s="21">
        <v>0</v>
      </c>
      <c r="AB5" s="21">
        <v>0</v>
      </c>
      <c r="AC5" s="21">
        <v>28</v>
      </c>
      <c r="AD5" s="21">
        <v>35.86</v>
      </c>
    </row>
    <row r="6" spans="1:30" x14ac:dyDescent="0.25">
      <c r="A6" s="21">
        <v>3</v>
      </c>
      <c r="B6" s="21" t="s">
        <v>33</v>
      </c>
      <c r="C6" s="21">
        <v>0</v>
      </c>
      <c r="D6" s="21">
        <v>0</v>
      </c>
      <c r="E6" s="21">
        <v>39</v>
      </c>
      <c r="F6" s="21">
        <v>142.05000000000001</v>
      </c>
      <c r="G6" s="21">
        <v>0</v>
      </c>
      <c r="H6" s="21">
        <v>0</v>
      </c>
      <c r="I6" s="21">
        <v>1925</v>
      </c>
      <c r="J6" s="21">
        <v>7812.79</v>
      </c>
      <c r="K6" s="21">
        <v>0</v>
      </c>
      <c r="L6" s="21">
        <v>0</v>
      </c>
      <c r="M6" s="21">
        <v>16</v>
      </c>
      <c r="N6" s="21">
        <v>19.88</v>
      </c>
      <c r="O6" s="21">
        <v>0</v>
      </c>
      <c r="P6" s="21">
        <v>0</v>
      </c>
      <c r="Q6" s="21">
        <v>6</v>
      </c>
      <c r="R6" s="21">
        <v>10.6</v>
      </c>
      <c r="S6" s="21">
        <v>0</v>
      </c>
      <c r="T6" s="21">
        <v>0</v>
      </c>
      <c r="U6" s="21">
        <v>0</v>
      </c>
      <c r="V6" s="21">
        <v>0</v>
      </c>
      <c r="W6" s="21">
        <v>0</v>
      </c>
      <c r="X6" s="21">
        <v>0</v>
      </c>
      <c r="Y6" s="21">
        <v>0</v>
      </c>
      <c r="Z6" s="21">
        <v>0</v>
      </c>
      <c r="AA6" s="21">
        <v>0</v>
      </c>
      <c r="AB6" s="21">
        <v>0</v>
      </c>
      <c r="AC6" s="21">
        <v>1986</v>
      </c>
      <c r="AD6" s="21">
        <v>7985.32</v>
      </c>
    </row>
    <row r="7" spans="1:30" x14ac:dyDescent="0.25">
      <c r="A7" s="21">
        <v>4</v>
      </c>
      <c r="B7" s="21" t="s">
        <v>34</v>
      </c>
      <c r="C7" s="21">
        <v>14</v>
      </c>
      <c r="D7" s="21">
        <v>38</v>
      </c>
      <c r="E7" s="21">
        <v>100</v>
      </c>
      <c r="F7" s="21">
        <v>1420.34</v>
      </c>
      <c r="G7" s="21">
        <v>38</v>
      </c>
      <c r="H7" s="21">
        <v>103</v>
      </c>
      <c r="I7" s="21">
        <v>571</v>
      </c>
      <c r="J7" s="21">
        <v>1111.8699999999999</v>
      </c>
      <c r="K7" s="21">
        <v>10</v>
      </c>
      <c r="L7" s="21">
        <v>6.76</v>
      </c>
      <c r="M7" s="21">
        <v>10</v>
      </c>
      <c r="N7" s="21">
        <v>6.76</v>
      </c>
      <c r="O7" s="21">
        <v>2</v>
      </c>
      <c r="P7" s="21">
        <v>9.3699999999999992</v>
      </c>
      <c r="Q7" s="21">
        <v>2</v>
      </c>
      <c r="R7" s="21">
        <v>9.3699999999999992</v>
      </c>
      <c r="S7" s="21">
        <v>0</v>
      </c>
      <c r="T7" s="21">
        <v>0</v>
      </c>
      <c r="U7" s="21">
        <v>0</v>
      </c>
      <c r="V7" s="21">
        <v>0</v>
      </c>
      <c r="W7" s="21">
        <v>0</v>
      </c>
      <c r="X7" s="21">
        <v>0</v>
      </c>
      <c r="Y7" s="21">
        <v>0</v>
      </c>
      <c r="Z7" s="21">
        <v>0</v>
      </c>
      <c r="AA7" s="21">
        <v>64</v>
      </c>
      <c r="AB7" s="21">
        <v>157.13</v>
      </c>
      <c r="AC7" s="21">
        <v>683</v>
      </c>
      <c r="AD7" s="21">
        <v>2548.34</v>
      </c>
    </row>
    <row r="8" spans="1:30" x14ac:dyDescent="0.25">
      <c r="A8" s="21">
        <v>5</v>
      </c>
      <c r="B8" s="21" t="s">
        <v>35</v>
      </c>
      <c r="C8" s="21">
        <v>2</v>
      </c>
      <c r="D8" s="21">
        <v>1.8</v>
      </c>
      <c r="E8" s="21">
        <v>6</v>
      </c>
      <c r="F8" s="21">
        <v>3.2</v>
      </c>
      <c r="G8" s="21">
        <v>7</v>
      </c>
      <c r="H8" s="21">
        <v>8.48</v>
      </c>
      <c r="I8" s="21">
        <v>32</v>
      </c>
      <c r="J8" s="21">
        <v>59.8</v>
      </c>
      <c r="K8" s="21">
        <v>0</v>
      </c>
      <c r="L8" s="21">
        <v>0</v>
      </c>
      <c r="M8" s="21">
        <v>0</v>
      </c>
      <c r="N8" s="21">
        <v>0</v>
      </c>
      <c r="O8" s="21">
        <v>0</v>
      </c>
      <c r="P8" s="21">
        <v>0</v>
      </c>
      <c r="Q8" s="21">
        <v>0</v>
      </c>
      <c r="R8" s="21">
        <v>0</v>
      </c>
      <c r="S8" s="21">
        <v>0</v>
      </c>
      <c r="T8" s="21">
        <v>0</v>
      </c>
      <c r="U8" s="21">
        <v>0</v>
      </c>
      <c r="V8" s="21">
        <v>0</v>
      </c>
      <c r="W8" s="21">
        <v>0</v>
      </c>
      <c r="X8" s="21">
        <v>0</v>
      </c>
      <c r="Y8" s="21">
        <v>0</v>
      </c>
      <c r="Z8" s="21">
        <v>0</v>
      </c>
      <c r="AA8" s="21">
        <v>9</v>
      </c>
      <c r="AB8" s="21">
        <v>10.28</v>
      </c>
      <c r="AC8" s="21">
        <v>38</v>
      </c>
      <c r="AD8" s="21">
        <v>63</v>
      </c>
    </row>
    <row r="9" spans="1:30" x14ac:dyDescent="0.25">
      <c r="A9" s="21">
        <v>6</v>
      </c>
      <c r="B9" s="21" t="s">
        <v>36</v>
      </c>
      <c r="C9" s="21">
        <v>197</v>
      </c>
      <c r="D9" s="21">
        <v>1911.45</v>
      </c>
      <c r="E9" s="21">
        <v>55</v>
      </c>
      <c r="F9" s="21">
        <v>606.66</v>
      </c>
      <c r="G9" s="21">
        <v>1312</v>
      </c>
      <c r="H9" s="21">
        <v>3034.07</v>
      </c>
      <c r="I9" s="21">
        <v>1312</v>
      </c>
      <c r="J9" s="21">
        <v>2734.07</v>
      </c>
      <c r="K9" s="21">
        <v>0</v>
      </c>
      <c r="L9" s="21">
        <v>0</v>
      </c>
      <c r="M9" s="21">
        <v>0</v>
      </c>
      <c r="N9" s="21">
        <v>0</v>
      </c>
      <c r="O9" s="21">
        <v>0</v>
      </c>
      <c r="P9" s="21">
        <v>0</v>
      </c>
      <c r="Q9" s="21">
        <v>0</v>
      </c>
      <c r="R9" s="21">
        <v>0</v>
      </c>
      <c r="S9" s="21">
        <v>0</v>
      </c>
      <c r="T9" s="21">
        <v>0</v>
      </c>
      <c r="U9" s="21">
        <v>0</v>
      </c>
      <c r="V9" s="21">
        <v>0</v>
      </c>
      <c r="W9" s="21">
        <v>0</v>
      </c>
      <c r="X9" s="21">
        <v>0</v>
      </c>
      <c r="Y9" s="21">
        <v>0</v>
      </c>
      <c r="Z9" s="21">
        <v>0</v>
      </c>
      <c r="AA9" s="21">
        <v>1509</v>
      </c>
      <c r="AB9" s="21">
        <v>4945.5200000000004</v>
      </c>
      <c r="AC9" s="21">
        <v>1367</v>
      </c>
      <c r="AD9" s="21">
        <v>3340.73</v>
      </c>
    </row>
    <row r="10" spans="1:30" x14ac:dyDescent="0.25">
      <c r="A10" s="21">
        <v>7</v>
      </c>
      <c r="B10" s="21" t="s">
        <v>51</v>
      </c>
      <c r="C10" s="21">
        <v>0</v>
      </c>
      <c r="D10" s="21">
        <v>0</v>
      </c>
      <c r="E10" s="21">
        <v>0</v>
      </c>
      <c r="F10" s="21">
        <v>0</v>
      </c>
      <c r="G10" s="21">
        <v>0</v>
      </c>
      <c r="H10" s="21">
        <v>0</v>
      </c>
      <c r="I10" s="21">
        <v>0</v>
      </c>
      <c r="J10" s="21">
        <v>0</v>
      </c>
      <c r="K10" s="21">
        <v>0</v>
      </c>
      <c r="L10" s="21">
        <v>0</v>
      </c>
      <c r="M10" s="21">
        <v>0</v>
      </c>
      <c r="N10" s="21">
        <v>0</v>
      </c>
      <c r="O10" s="21">
        <v>0</v>
      </c>
      <c r="P10" s="21">
        <v>0</v>
      </c>
      <c r="Q10" s="21">
        <v>0</v>
      </c>
      <c r="R10" s="21">
        <v>0</v>
      </c>
      <c r="S10" s="21">
        <v>0</v>
      </c>
      <c r="T10" s="21">
        <v>0</v>
      </c>
      <c r="U10" s="21">
        <v>0</v>
      </c>
      <c r="V10" s="21">
        <v>0</v>
      </c>
      <c r="W10" s="21">
        <v>0</v>
      </c>
      <c r="X10" s="21">
        <v>0</v>
      </c>
      <c r="Y10" s="21">
        <v>0</v>
      </c>
      <c r="Z10" s="21">
        <v>0</v>
      </c>
      <c r="AA10" s="21">
        <v>0</v>
      </c>
      <c r="AB10" s="21">
        <v>0</v>
      </c>
      <c r="AC10" s="21">
        <v>0</v>
      </c>
      <c r="AD10" s="21">
        <v>0</v>
      </c>
    </row>
    <row r="11" spans="1:30" x14ac:dyDescent="0.25">
      <c r="A11" s="21">
        <v>8</v>
      </c>
      <c r="B11" s="21" t="s">
        <v>37</v>
      </c>
      <c r="C11" s="21">
        <v>24</v>
      </c>
      <c r="D11" s="21">
        <v>29.12</v>
      </c>
      <c r="E11" s="21">
        <v>164</v>
      </c>
      <c r="F11" s="21">
        <v>234.8</v>
      </c>
      <c r="G11" s="21">
        <v>39</v>
      </c>
      <c r="H11" s="21">
        <v>273</v>
      </c>
      <c r="I11" s="21">
        <v>797</v>
      </c>
      <c r="J11" s="21">
        <v>3002.2</v>
      </c>
      <c r="K11" s="21">
        <v>10</v>
      </c>
      <c r="L11" s="21">
        <v>15</v>
      </c>
      <c r="M11" s="21">
        <v>80</v>
      </c>
      <c r="N11" s="21">
        <v>160</v>
      </c>
      <c r="O11" s="21">
        <v>0</v>
      </c>
      <c r="P11" s="21">
        <v>0</v>
      </c>
      <c r="Q11" s="21">
        <v>0</v>
      </c>
      <c r="R11" s="21">
        <v>0</v>
      </c>
      <c r="S11" s="21">
        <v>0</v>
      </c>
      <c r="T11" s="21">
        <v>0</v>
      </c>
      <c r="U11" s="21">
        <v>0</v>
      </c>
      <c r="V11" s="21">
        <v>0</v>
      </c>
      <c r="W11" s="21">
        <v>0</v>
      </c>
      <c r="X11" s="21">
        <v>0</v>
      </c>
      <c r="Y11" s="21">
        <v>0</v>
      </c>
      <c r="Z11" s="21">
        <v>0</v>
      </c>
      <c r="AA11" s="21">
        <v>73</v>
      </c>
      <c r="AB11" s="21">
        <v>317.12</v>
      </c>
      <c r="AC11" s="21">
        <v>1041</v>
      </c>
      <c r="AD11" s="21">
        <v>3397</v>
      </c>
    </row>
    <row r="12" spans="1:30" x14ac:dyDescent="0.25">
      <c r="A12" s="21">
        <v>9</v>
      </c>
      <c r="B12" s="21" t="s">
        <v>39</v>
      </c>
      <c r="C12" s="21">
        <v>0</v>
      </c>
      <c r="D12" s="21">
        <v>0</v>
      </c>
      <c r="E12" s="21">
        <v>8</v>
      </c>
      <c r="F12" s="21">
        <v>50.47</v>
      </c>
      <c r="G12" s="21">
        <v>7</v>
      </c>
      <c r="H12" s="21">
        <v>24.48</v>
      </c>
      <c r="I12" s="21">
        <v>203</v>
      </c>
      <c r="J12" s="21">
        <v>1735.98</v>
      </c>
      <c r="K12" s="21">
        <v>0</v>
      </c>
      <c r="L12" s="21">
        <v>0</v>
      </c>
      <c r="M12" s="21">
        <v>0</v>
      </c>
      <c r="N12" s="21">
        <v>0</v>
      </c>
      <c r="O12" s="21">
        <v>0</v>
      </c>
      <c r="P12" s="21">
        <v>0</v>
      </c>
      <c r="Q12" s="21">
        <v>0</v>
      </c>
      <c r="R12" s="21">
        <v>0</v>
      </c>
      <c r="S12" s="21">
        <v>0</v>
      </c>
      <c r="T12" s="21">
        <v>0</v>
      </c>
      <c r="U12" s="21">
        <v>0</v>
      </c>
      <c r="V12" s="21">
        <v>0</v>
      </c>
      <c r="W12" s="21">
        <v>0</v>
      </c>
      <c r="X12" s="21">
        <v>0</v>
      </c>
      <c r="Y12" s="21">
        <v>0</v>
      </c>
      <c r="Z12" s="21">
        <v>0</v>
      </c>
      <c r="AA12" s="21">
        <v>7</v>
      </c>
      <c r="AB12" s="21">
        <v>24.48</v>
      </c>
      <c r="AC12" s="21">
        <v>211</v>
      </c>
      <c r="AD12" s="21">
        <v>1786.45</v>
      </c>
    </row>
    <row r="13" spans="1:30" x14ac:dyDescent="0.25">
      <c r="A13" s="21">
        <v>10</v>
      </c>
      <c r="B13" s="21" t="s">
        <v>40</v>
      </c>
      <c r="C13" s="21">
        <v>1</v>
      </c>
      <c r="D13" s="21">
        <v>6</v>
      </c>
      <c r="E13" s="21">
        <v>7</v>
      </c>
      <c r="F13" s="21">
        <v>15.44</v>
      </c>
      <c r="G13" s="21">
        <v>14</v>
      </c>
      <c r="H13" s="21">
        <v>66.59</v>
      </c>
      <c r="I13" s="21">
        <v>309</v>
      </c>
      <c r="J13" s="21">
        <v>831.73</v>
      </c>
      <c r="K13" s="21">
        <v>0</v>
      </c>
      <c r="L13" s="21">
        <v>0</v>
      </c>
      <c r="M13" s="21">
        <v>1</v>
      </c>
      <c r="N13" s="21">
        <v>0.02</v>
      </c>
      <c r="O13" s="21">
        <v>0</v>
      </c>
      <c r="P13" s="21">
        <v>0</v>
      </c>
      <c r="Q13" s="21">
        <v>0</v>
      </c>
      <c r="R13" s="21">
        <v>0</v>
      </c>
      <c r="S13" s="21">
        <v>0</v>
      </c>
      <c r="T13" s="21">
        <v>0</v>
      </c>
      <c r="U13" s="21">
        <v>0</v>
      </c>
      <c r="V13" s="21">
        <v>0</v>
      </c>
      <c r="W13" s="21">
        <v>0</v>
      </c>
      <c r="X13" s="21">
        <v>0</v>
      </c>
      <c r="Y13" s="21">
        <v>3</v>
      </c>
      <c r="Z13" s="21">
        <v>14.95</v>
      </c>
      <c r="AA13" s="21">
        <v>15</v>
      </c>
      <c r="AB13" s="21">
        <v>72.59</v>
      </c>
      <c r="AC13" s="21">
        <v>320</v>
      </c>
      <c r="AD13" s="21">
        <v>862.14</v>
      </c>
    </row>
    <row r="14" spans="1:30" x14ac:dyDescent="0.25">
      <c r="A14" s="21">
        <v>11</v>
      </c>
      <c r="B14" s="21" t="s">
        <v>41</v>
      </c>
      <c r="C14" s="21">
        <v>1</v>
      </c>
      <c r="D14" s="21">
        <v>0.5</v>
      </c>
      <c r="E14" s="21">
        <v>2</v>
      </c>
      <c r="F14" s="21">
        <v>0.98</v>
      </c>
      <c r="G14" s="21">
        <v>66</v>
      </c>
      <c r="H14" s="21">
        <v>536.46</v>
      </c>
      <c r="I14" s="21">
        <v>571</v>
      </c>
      <c r="J14" s="21">
        <v>3398.56</v>
      </c>
      <c r="K14" s="21">
        <v>0</v>
      </c>
      <c r="L14" s="21">
        <v>0</v>
      </c>
      <c r="M14" s="21">
        <v>0</v>
      </c>
      <c r="N14" s="21">
        <v>0</v>
      </c>
      <c r="O14" s="21">
        <v>0</v>
      </c>
      <c r="P14" s="21">
        <v>0</v>
      </c>
      <c r="Q14" s="21">
        <v>0</v>
      </c>
      <c r="R14" s="21">
        <v>0</v>
      </c>
      <c r="S14" s="21">
        <v>0</v>
      </c>
      <c r="T14" s="21">
        <v>0</v>
      </c>
      <c r="U14" s="21">
        <v>0</v>
      </c>
      <c r="V14" s="21">
        <v>0</v>
      </c>
      <c r="W14" s="21">
        <v>0</v>
      </c>
      <c r="X14" s="21">
        <v>0</v>
      </c>
      <c r="Y14" s="21">
        <v>0</v>
      </c>
      <c r="Z14" s="21">
        <v>0</v>
      </c>
      <c r="AA14" s="21">
        <v>67</v>
      </c>
      <c r="AB14" s="21">
        <v>536.96</v>
      </c>
      <c r="AC14" s="21">
        <v>573</v>
      </c>
      <c r="AD14" s="21">
        <v>3399.54</v>
      </c>
    </row>
    <row r="15" spans="1:30" x14ac:dyDescent="0.25">
      <c r="A15" s="21">
        <v>12</v>
      </c>
      <c r="B15" s="21" t="s">
        <v>42</v>
      </c>
      <c r="C15" s="21">
        <v>2</v>
      </c>
      <c r="D15" s="21">
        <v>7</v>
      </c>
      <c r="E15" s="21">
        <v>8</v>
      </c>
      <c r="F15" s="21">
        <v>43.99</v>
      </c>
      <c r="G15" s="21">
        <v>3</v>
      </c>
      <c r="H15" s="21">
        <v>10.8</v>
      </c>
      <c r="I15" s="21">
        <v>33</v>
      </c>
      <c r="J15" s="21">
        <v>66.33</v>
      </c>
      <c r="K15" s="21">
        <v>0</v>
      </c>
      <c r="L15" s="21">
        <v>0</v>
      </c>
      <c r="M15" s="21">
        <v>1</v>
      </c>
      <c r="N15" s="21">
        <v>0.34</v>
      </c>
      <c r="O15" s="21">
        <v>0</v>
      </c>
      <c r="P15" s="21">
        <v>0</v>
      </c>
      <c r="Q15" s="21">
        <v>1</v>
      </c>
      <c r="R15" s="21">
        <v>0.31</v>
      </c>
      <c r="S15" s="21">
        <v>0</v>
      </c>
      <c r="T15" s="21">
        <v>0</v>
      </c>
      <c r="U15" s="21">
        <v>0</v>
      </c>
      <c r="V15" s="21">
        <v>0</v>
      </c>
      <c r="W15" s="21">
        <v>0</v>
      </c>
      <c r="X15" s="21">
        <v>0</v>
      </c>
      <c r="Y15" s="21">
        <v>0</v>
      </c>
      <c r="Z15" s="21">
        <v>0</v>
      </c>
      <c r="AA15" s="21">
        <v>5</v>
      </c>
      <c r="AB15" s="21">
        <v>17.8</v>
      </c>
      <c r="AC15" s="21">
        <v>43</v>
      </c>
      <c r="AD15" s="21">
        <v>110.97</v>
      </c>
    </row>
    <row r="16" spans="1:30" x14ac:dyDescent="0.25">
      <c r="A16" s="21">
        <v>13</v>
      </c>
      <c r="B16" s="21" t="s">
        <v>43</v>
      </c>
      <c r="C16" s="21">
        <v>3</v>
      </c>
      <c r="D16" s="21">
        <v>4.2</v>
      </c>
      <c r="E16" s="21">
        <v>8</v>
      </c>
      <c r="F16" s="21">
        <v>93.43</v>
      </c>
      <c r="G16" s="21">
        <v>14</v>
      </c>
      <c r="H16" s="21">
        <v>79.099999999999994</v>
      </c>
      <c r="I16" s="21">
        <v>294</v>
      </c>
      <c r="J16" s="21">
        <v>3597.22</v>
      </c>
      <c r="K16" s="21">
        <v>0</v>
      </c>
      <c r="L16" s="21">
        <v>0</v>
      </c>
      <c r="M16" s="21">
        <v>0</v>
      </c>
      <c r="N16" s="21">
        <v>0</v>
      </c>
      <c r="O16" s="21">
        <v>0</v>
      </c>
      <c r="P16" s="21">
        <v>0</v>
      </c>
      <c r="Q16" s="21">
        <v>0</v>
      </c>
      <c r="R16" s="21">
        <v>0</v>
      </c>
      <c r="S16" s="21">
        <v>0</v>
      </c>
      <c r="T16" s="21">
        <v>0</v>
      </c>
      <c r="U16" s="21">
        <v>0</v>
      </c>
      <c r="V16" s="21">
        <v>0</v>
      </c>
      <c r="W16" s="21">
        <v>0</v>
      </c>
      <c r="X16" s="21">
        <v>0</v>
      </c>
      <c r="Y16" s="21">
        <v>0</v>
      </c>
      <c r="Z16" s="21">
        <v>0</v>
      </c>
      <c r="AA16" s="21">
        <v>17</v>
      </c>
      <c r="AB16" s="21">
        <v>83.3</v>
      </c>
      <c r="AC16" s="21">
        <v>302</v>
      </c>
      <c r="AD16" s="79">
        <v>3690.65</v>
      </c>
    </row>
    <row r="17" spans="1:30" x14ac:dyDescent="0.25">
      <c r="A17" s="21">
        <v>14</v>
      </c>
      <c r="B17" s="21" t="s">
        <v>44</v>
      </c>
      <c r="C17" s="21">
        <v>0</v>
      </c>
      <c r="D17" s="21">
        <v>0</v>
      </c>
      <c r="E17" s="21">
        <v>4</v>
      </c>
      <c r="F17" s="21">
        <v>4.91</v>
      </c>
      <c r="G17" s="21">
        <v>9</v>
      </c>
      <c r="H17" s="21">
        <v>12.29</v>
      </c>
      <c r="I17" s="21">
        <v>61</v>
      </c>
      <c r="J17" s="21">
        <v>112.25</v>
      </c>
      <c r="K17" s="21">
        <v>0</v>
      </c>
      <c r="L17" s="21">
        <v>0</v>
      </c>
      <c r="M17" s="21">
        <v>2</v>
      </c>
      <c r="N17" s="21">
        <v>1.21</v>
      </c>
      <c r="O17" s="21">
        <v>0</v>
      </c>
      <c r="P17" s="21">
        <v>0</v>
      </c>
      <c r="Q17" s="21">
        <v>0</v>
      </c>
      <c r="R17" s="21">
        <v>0</v>
      </c>
      <c r="S17" s="21">
        <v>0</v>
      </c>
      <c r="T17" s="21">
        <v>0</v>
      </c>
      <c r="U17" s="21">
        <v>0</v>
      </c>
      <c r="V17" s="21">
        <v>0</v>
      </c>
      <c r="W17" s="21">
        <v>0</v>
      </c>
      <c r="X17" s="21">
        <v>0</v>
      </c>
      <c r="Y17" s="21">
        <v>0</v>
      </c>
      <c r="Z17" s="21">
        <v>0</v>
      </c>
      <c r="AA17" s="21">
        <v>9</v>
      </c>
      <c r="AB17" s="21">
        <v>12.29</v>
      </c>
      <c r="AC17" s="54">
        <v>67</v>
      </c>
      <c r="AD17" s="93">
        <v>118.37</v>
      </c>
    </row>
    <row r="18" spans="1:30" x14ac:dyDescent="0.25">
      <c r="A18" s="21">
        <v>15</v>
      </c>
      <c r="B18" s="21" t="s">
        <v>45</v>
      </c>
      <c r="C18" s="21">
        <v>797</v>
      </c>
      <c r="D18" s="21">
        <v>3324.79</v>
      </c>
      <c r="E18" s="21">
        <v>2446</v>
      </c>
      <c r="F18" s="21">
        <v>6861.47</v>
      </c>
      <c r="G18" s="21">
        <v>11445</v>
      </c>
      <c r="H18" s="21">
        <v>50868.47</v>
      </c>
      <c r="I18" s="21">
        <v>85497</v>
      </c>
      <c r="J18" s="21">
        <v>277230.96000000002</v>
      </c>
      <c r="K18" s="21">
        <v>36</v>
      </c>
      <c r="L18" s="21">
        <v>163.28</v>
      </c>
      <c r="M18" s="21">
        <v>110</v>
      </c>
      <c r="N18" s="21">
        <v>3453.71</v>
      </c>
      <c r="O18" s="21">
        <v>25</v>
      </c>
      <c r="P18" s="21">
        <v>102.01</v>
      </c>
      <c r="Q18" s="21">
        <v>59</v>
      </c>
      <c r="R18" s="21">
        <v>222.38</v>
      </c>
      <c r="S18" s="21">
        <v>0</v>
      </c>
      <c r="T18" s="21">
        <v>0</v>
      </c>
      <c r="U18" s="21">
        <v>1</v>
      </c>
      <c r="V18" s="21">
        <v>6.55</v>
      </c>
      <c r="W18" s="21">
        <v>2</v>
      </c>
      <c r="X18" s="21">
        <v>21.46</v>
      </c>
      <c r="Y18" s="21">
        <v>6</v>
      </c>
      <c r="Z18" s="21">
        <v>57.02</v>
      </c>
      <c r="AA18" s="21">
        <v>12305</v>
      </c>
      <c r="AB18" s="21">
        <v>54480.01</v>
      </c>
      <c r="AC18" s="54">
        <v>88060</v>
      </c>
      <c r="AD18" s="87">
        <f>F18+J18+N18+R18+V18+Z18</f>
        <v>287832.09000000003</v>
      </c>
    </row>
    <row r="19" spans="1:30" x14ac:dyDescent="0.25">
      <c r="A19" s="21">
        <v>16</v>
      </c>
      <c r="B19" s="21" t="s">
        <v>46</v>
      </c>
      <c r="C19" s="21">
        <v>0</v>
      </c>
      <c r="D19" s="21">
        <v>0</v>
      </c>
      <c r="E19" s="21">
        <v>4</v>
      </c>
      <c r="F19" s="21">
        <v>0.82</v>
      </c>
      <c r="G19" s="21">
        <v>38</v>
      </c>
      <c r="H19" s="21">
        <v>109.17</v>
      </c>
      <c r="I19" s="21">
        <v>532</v>
      </c>
      <c r="J19" s="21">
        <v>945.5</v>
      </c>
      <c r="K19" s="21">
        <v>1</v>
      </c>
      <c r="L19" s="21">
        <v>1.6</v>
      </c>
      <c r="M19" s="21">
        <v>1</v>
      </c>
      <c r="N19" s="21">
        <v>1.6</v>
      </c>
      <c r="O19" s="21">
        <v>0</v>
      </c>
      <c r="P19" s="21">
        <v>0</v>
      </c>
      <c r="Q19" s="21">
        <v>0</v>
      </c>
      <c r="R19" s="21">
        <v>0</v>
      </c>
      <c r="S19" s="21">
        <v>0</v>
      </c>
      <c r="T19" s="21">
        <v>0</v>
      </c>
      <c r="U19" s="21">
        <v>0</v>
      </c>
      <c r="V19" s="21">
        <v>0</v>
      </c>
      <c r="W19" s="21">
        <v>0</v>
      </c>
      <c r="X19" s="21">
        <v>0</v>
      </c>
      <c r="Y19" s="21">
        <v>0</v>
      </c>
      <c r="Z19" s="21">
        <v>0</v>
      </c>
      <c r="AA19" s="21">
        <v>39</v>
      </c>
      <c r="AB19" s="21">
        <v>110.77</v>
      </c>
      <c r="AC19" s="54">
        <v>537</v>
      </c>
      <c r="AD19" s="87">
        <f t="shared" ref="AD19:AD43" si="0">F19+J19+N19+R19+V19+Z19</f>
        <v>947.92000000000007</v>
      </c>
    </row>
    <row r="20" spans="1:30" x14ac:dyDescent="0.25">
      <c r="A20" s="21">
        <v>17</v>
      </c>
      <c r="B20" s="21" t="s">
        <v>47</v>
      </c>
      <c r="C20" s="21">
        <v>32</v>
      </c>
      <c r="D20" s="21">
        <v>31.9</v>
      </c>
      <c r="E20" s="21">
        <v>1052</v>
      </c>
      <c r="F20" s="21">
        <v>503</v>
      </c>
      <c r="G20" s="21">
        <v>93</v>
      </c>
      <c r="H20" s="21">
        <v>120.12</v>
      </c>
      <c r="I20" s="21">
        <v>1578</v>
      </c>
      <c r="J20" s="21">
        <v>2414.9499999999998</v>
      </c>
      <c r="K20" s="21">
        <v>4</v>
      </c>
      <c r="L20" s="21">
        <v>4.2</v>
      </c>
      <c r="M20" s="21">
        <v>249</v>
      </c>
      <c r="N20" s="21">
        <v>637</v>
      </c>
      <c r="O20" s="21">
        <v>0</v>
      </c>
      <c r="P20" s="21">
        <v>0</v>
      </c>
      <c r="Q20" s="21">
        <v>13</v>
      </c>
      <c r="R20" s="21">
        <v>15</v>
      </c>
      <c r="S20" s="21">
        <v>0</v>
      </c>
      <c r="T20" s="21">
        <v>0</v>
      </c>
      <c r="U20" s="21">
        <v>0</v>
      </c>
      <c r="V20" s="21">
        <v>0</v>
      </c>
      <c r="W20" s="21">
        <v>9</v>
      </c>
      <c r="X20" s="21">
        <v>14.04</v>
      </c>
      <c r="Y20" s="21">
        <v>49</v>
      </c>
      <c r="Z20" s="21">
        <v>75.64</v>
      </c>
      <c r="AA20" s="21">
        <v>138</v>
      </c>
      <c r="AB20" s="21">
        <v>170.26</v>
      </c>
      <c r="AC20" s="54">
        <v>2941</v>
      </c>
      <c r="AD20" s="87">
        <f t="shared" si="0"/>
        <v>3645.5899999999997</v>
      </c>
    </row>
    <row r="21" spans="1:30" x14ac:dyDescent="0.25">
      <c r="A21" s="21">
        <v>18</v>
      </c>
      <c r="B21" s="21" t="s">
        <v>48</v>
      </c>
      <c r="C21" s="21">
        <v>1</v>
      </c>
      <c r="D21" s="21">
        <v>1.52</v>
      </c>
      <c r="E21" s="21">
        <v>27</v>
      </c>
      <c r="F21" s="21">
        <v>49.15</v>
      </c>
      <c r="G21" s="21">
        <v>1</v>
      </c>
      <c r="H21" s="21">
        <v>3.46</v>
      </c>
      <c r="I21" s="21">
        <v>25</v>
      </c>
      <c r="J21" s="21">
        <v>117.96</v>
      </c>
      <c r="K21" s="21">
        <v>1</v>
      </c>
      <c r="L21" s="21">
        <v>0.49</v>
      </c>
      <c r="M21" s="21">
        <v>11</v>
      </c>
      <c r="N21" s="21">
        <v>25.02</v>
      </c>
      <c r="O21" s="21">
        <v>0</v>
      </c>
      <c r="P21" s="21">
        <v>0</v>
      </c>
      <c r="Q21" s="21">
        <v>1</v>
      </c>
      <c r="R21" s="21">
        <v>0.08</v>
      </c>
      <c r="S21" s="21">
        <v>0</v>
      </c>
      <c r="T21" s="21">
        <v>0</v>
      </c>
      <c r="U21" s="21">
        <v>0</v>
      </c>
      <c r="V21" s="21">
        <v>0</v>
      </c>
      <c r="W21" s="21">
        <v>0</v>
      </c>
      <c r="X21" s="21">
        <v>0</v>
      </c>
      <c r="Y21" s="21">
        <v>0</v>
      </c>
      <c r="Z21" s="21">
        <v>0</v>
      </c>
      <c r="AA21" s="21">
        <v>3</v>
      </c>
      <c r="AB21" s="21">
        <v>5.47</v>
      </c>
      <c r="AC21" s="54">
        <v>64</v>
      </c>
      <c r="AD21" s="87">
        <f t="shared" si="0"/>
        <v>192.21</v>
      </c>
    </row>
    <row r="22" spans="1:30" x14ac:dyDescent="0.25">
      <c r="A22" s="21">
        <v>19</v>
      </c>
      <c r="B22" s="21" t="s">
        <v>49</v>
      </c>
      <c r="C22" s="21">
        <v>0</v>
      </c>
      <c r="D22" s="21">
        <v>0</v>
      </c>
      <c r="E22" s="21">
        <v>13</v>
      </c>
      <c r="F22" s="21">
        <v>42.57</v>
      </c>
      <c r="G22" s="21">
        <v>45</v>
      </c>
      <c r="H22" s="21">
        <v>146.74</v>
      </c>
      <c r="I22" s="21">
        <v>687</v>
      </c>
      <c r="J22" s="21">
        <v>1533.21</v>
      </c>
      <c r="K22" s="21">
        <v>0</v>
      </c>
      <c r="L22" s="21">
        <v>0</v>
      </c>
      <c r="M22" s="21">
        <v>7</v>
      </c>
      <c r="N22" s="21">
        <v>1.44</v>
      </c>
      <c r="O22" s="21">
        <v>0</v>
      </c>
      <c r="P22" s="21">
        <v>0</v>
      </c>
      <c r="Q22" s="21">
        <v>2</v>
      </c>
      <c r="R22" s="21">
        <v>5.35</v>
      </c>
      <c r="S22" s="21">
        <v>0</v>
      </c>
      <c r="T22" s="21">
        <v>0</v>
      </c>
      <c r="U22" s="21">
        <v>0</v>
      </c>
      <c r="V22" s="21">
        <v>0</v>
      </c>
      <c r="W22" s="21">
        <v>0</v>
      </c>
      <c r="X22" s="21">
        <v>0</v>
      </c>
      <c r="Y22" s="21">
        <v>0</v>
      </c>
      <c r="Z22" s="21">
        <v>0</v>
      </c>
      <c r="AA22" s="21">
        <v>45</v>
      </c>
      <c r="AB22" s="21">
        <v>146.74</v>
      </c>
      <c r="AC22" s="54">
        <v>709</v>
      </c>
      <c r="AD22" s="87">
        <f t="shared" si="0"/>
        <v>1582.57</v>
      </c>
    </row>
    <row r="23" spans="1:30" x14ac:dyDescent="0.25">
      <c r="A23" s="21">
        <v>20</v>
      </c>
      <c r="B23" s="21" t="s">
        <v>50</v>
      </c>
      <c r="C23" s="21">
        <v>2</v>
      </c>
      <c r="D23" s="21">
        <v>4.46</v>
      </c>
      <c r="E23" s="21">
        <v>37</v>
      </c>
      <c r="F23" s="21">
        <v>79.83</v>
      </c>
      <c r="G23" s="21">
        <v>42</v>
      </c>
      <c r="H23" s="21">
        <v>255.04</v>
      </c>
      <c r="I23" s="21">
        <v>452</v>
      </c>
      <c r="J23" s="21">
        <v>3575.9</v>
      </c>
      <c r="K23" s="21">
        <v>0</v>
      </c>
      <c r="L23" s="21">
        <v>0</v>
      </c>
      <c r="M23" s="21">
        <v>0</v>
      </c>
      <c r="N23" s="21">
        <v>0</v>
      </c>
      <c r="O23" s="21">
        <v>0</v>
      </c>
      <c r="P23" s="21">
        <v>0</v>
      </c>
      <c r="Q23" s="21">
        <v>0</v>
      </c>
      <c r="R23" s="21">
        <v>0</v>
      </c>
      <c r="S23" s="21">
        <v>0</v>
      </c>
      <c r="T23" s="21">
        <v>0</v>
      </c>
      <c r="U23" s="21">
        <v>0</v>
      </c>
      <c r="V23" s="21">
        <v>0</v>
      </c>
      <c r="W23" s="21">
        <v>3</v>
      </c>
      <c r="X23" s="21">
        <v>92.77</v>
      </c>
      <c r="Y23" s="21">
        <v>75</v>
      </c>
      <c r="Z23" s="21">
        <v>385.86</v>
      </c>
      <c r="AA23" s="21">
        <v>47</v>
      </c>
      <c r="AB23" s="21">
        <v>352.27</v>
      </c>
      <c r="AC23" s="54">
        <v>564</v>
      </c>
      <c r="AD23" s="87">
        <f t="shared" si="0"/>
        <v>4041.59</v>
      </c>
    </row>
    <row r="24" spans="1:30" x14ac:dyDescent="0.25">
      <c r="A24" s="22" t="s">
        <v>83</v>
      </c>
      <c r="B24" s="22" t="s">
        <v>5</v>
      </c>
      <c r="C24" s="22">
        <v>1076</v>
      </c>
      <c r="D24" s="22">
        <v>5360.74</v>
      </c>
      <c r="E24" s="22">
        <v>4006</v>
      </c>
      <c r="F24" s="22">
        <v>10203.56</v>
      </c>
      <c r="G24" s="22">
        <v>13194</v>
      </c>
      <c r="H24" s="22">
        <v>55706.27</v>
      </c>
      <c r="I24" s="22">
        <f>SUM(I4:I23)</f>
        <v>95269</v>
      </c>
      <c r="J24" s="22">
        <f>SUM(J4:J23)</f>
        <v>311171.7300000001</v>
      </c>
      <c r="K24" s="22">
        <v>62</v>
      </c>
      <c r="L24" s="22">
        <v>191.33</v>
      </c>
      <c r="M24" s="22">
        <v>491</v>
      </c>
      <c r="N24" s="22">
        <v>4310.4799999999996</v>
      </c>
      <c r="O24" s="22">
        <v>27</v>
      </c>
      <c r="P24" s="22">
        <v>111.38</v>
      </c>
      <c r="Q24" s="22">
        <v>86</v>
      </c>
      <c r="R24" s="22">
        <v>264</v>
      </c>
      <c r="S24" s="22">
        <v>0</v>
      </c>
      <c r="T24" s="22">
        <v>0</v>
      </c>
      <c r="U24" s="22">
        <v>1</v>
      </c>
      <c r="V24" s="22">
        <v>6.55</v>
      </c>
      <c r="W24" s="22">
        <v>14</v>
      </c>
      <c r="X24" s="22">
        <v>128.27000000000001</v>
      </c>
      <c r="Y24" s="22">
        <v>133</v>
      </c>
      <c r="Z24" s="22">
        <v>533.47</v>
      </c>
      <c r="AA24" s="22">
        <v>14373</v>
      </c>
      <c r="AB24" s="22">
        <v>61497.99</v>
      </c>
      <c r="AC24" s="92">
        <v>47080</v>
      </c>
      <c r="AD24" s="14">
        <f t="shared" si="0"/>
        <v>326489.79000000004</v>
      </c>
    </row>
    <row r="25" spans="1:30" x14ac:dyDescent="0.25">
      <c r="A25" s="21">
        <v>1</v>
      </c>
      <c r="B25" s="21" t="s">
        <v>57</v>
      </c>
      <c r="C25" s="21">
        <v>0</v>
      </c>
      <c r="D25" s="21">
        <v>0</v>
      </c>
      <c r="E25" s="21">
        <v>0</v>
      </c>
      <c r="F25" s="21">
        <v>0</v>
      </c>
      <c r="G25" s="21">
        <v>0</v>
      </c>
      <c r="H25" s="21">
        <v>0</v>
      </c>
      <c r="I25" s="21">
        <v>1</v>
      </c>
      <c r="J25" s="21">
        <v>1.75</v>
      </c>
      <c r="K25" s="21">
        <v>0</v>
      </c>
      <c r="L25" s="21">
        <v>0</v>
      </c>
      <c r="M25" s="21">
        <v>0</v>
      </c>
      <c r="N25" s="21">
        <v>0</v>
      </c>
      <c r="O25" s="21">
        <v>0</v>
      </c>
      <c r="P25" s="21">
        <v>0</v>
      </c>
      <c r="Q25" s="21">
        <v>0</v>
      </c>
      <c r="R25" s="21">
        <v>0</v>
      </c>
      <c r="S25" s="21">
        <v>0</v>
      </c>
      <c r="T25" s="21">
        <v>0</v>
      </c>
      <c r="U25" s="21">
        <v>0</v>
      </c>
      <c r="V25" s="21">
        <v>0</v>
      </c>
      <c r="W25" s="21">
        <v>0</v>
      </c>
      <c r="X25" s="21">
        <v>0</v>
      </c>
      <c r="Y25" s="21">
        <v>0</v>
      </c>
      <c r="Z25" s="21">
        <v>0</v>
      </c>
      <c r="AA25" s="21">
        <v>0</v>
      </c>
      <c r="AB25" s="21">
        <v>0</v>
      </c>
      <c r="AC25" s="54">
        <v>1</v>
      </c>
      <c r="AD25" s="87">
        <f t="shared" si="0"/>
        <v>1.75</v>
      </c>
    </row>
    <row r="26" spans="1:30" x14ac:dyDescent="0.25">
      <c r="A26" s="21">
        <v>2</v>
      </c>
      <c r="B26" s="21" t="s">
        <v>61</v>
      </c>
      <c r="C26" s="21">
        <v>150</v>
      </c>
      <c r="D26" s="21">
        <v>125.88</v>
      </c>
      <c r="E26" s="21">
        <v>296</v>
      </c>
      <c r="F26" s="21">
        <v>136.02000000000001</v>
      </c>
      <c r="G26" s="21">
        <v>5575</v>
      </c>
      <c r="H26" s="21">
        <v>3865.72</v>
      </c>
      <c r="I26" s="21">
        <v>10271</v>
      </c>
      <c r="J26" s="21">
        <v>4000.35</v>
      </c>
      <c r="K26" s="21">
        <v>6</v>
      </c>
      <c r="L26" s="21">
        <v>4.49</v>
      </c>
      <c r="M26" s="21">
        <v>14</v>
      </c>
      <c r="N26" s="21">
        <v>4.95</v>
      </c>
      <c r="O26" s="21">
        <v>23</v>
      </c>
      <c r="P26" s="21">
        <v>21.7</v>
      </c>
      <c r="Q26" s="21">
        <v>39</v>
      </c>
      <c r="R26" s="21">
        <v>23.16</v>
      </c>
      <c r="S26" s="21">
        <v>0</v>
      </c>
      <c r="T26" s="21">
        <v>0</v>
      </c>
      <c r="U26" s="21">
        <v>0</v>
      </c>
      <c r="V26" s="21">
        <v>0</v>
      </c>
      <c r="W26" s="21">
        <v>2</v>
      </c>
      <c r="X26" s="21">
        <v>1.7</v>
      </c>
      <c r="Y26" s="21">
        <v>5</v>
      </c>
      <c r="Z26" s="21">
        <v>2.15</v>
      </c>
      <c r="AA26" s="21">
        <v>5756</v>
      </c>
      <c r="AB26" s="21">
        <v>4019.49</v>
      </c>
      <c r="AC26" s="54">
        <v>10625</v>
      </c>
      <c r="AD26" s="87">
        <f t="shared" si="0"/>
        <v>4166.6299999999992</v>
      </c>
    </row>
    <row r="27" spans="1:30" x14ac:dyDescent="0.25">
      <c r="A27" s="21">
        <v>3</v>
      </c>
      <c r="B27" s="21" t="s">
        <v>54</v>
      </c>
      <c r="C27" s="21">
        <v>1</v>
      </c>
      <c r="D27" s="21">
        <v>0.34</v>
      </c>
      <c r="E27" s="21">
        <v>5</v>
      </c>
      <c r="F27" s="21">
        <v>20.99</v>
      </c>
      <c r="G27" s="21">
        <v>30</v>
      </c>
      <c r="H27" s="21">
        <v>165.89</v>
      </c>
      <c r="I27" s="21">
        <v>88</v>
      </c>
      <c r="J27" s="21">
        <v>399.84</v>
      </c>
      <c r="K27" s="21">
        <v>1</v>
      </c>
      <c r="L27" s="21">
        <v>1</v>
      </c>
      <c r="M27" s="21">
        <v>4</v>
      </c>
      <c r="N27" s="21">
        <v>24.48</v>
      </c>
      <c r="O27" s="21">
        <v>0</v>
      </c>
      <c r="P27" s="21">
        <v>0</v>
      </c>
      <c r="Q27" s="21">
        <v>0</v>
      </c>
      <c r="R27" s="21">
        <v>0</v>
      </c>
      <c r="S27" s="21">
        <v>0</v>
      </c>
      <c r="T27" s="21">
        <v>0</v>
      </c>
      <c r="U27" s="21">
        <v>0</v>
      </c>
      <c r="V27" s="21">
        <v>0</v>
      </c>
      <c r="W27" s="21">
        <v>0</v>
      </c>
      <c r="X27" s="21">
        <v>0</v>
      </c>
      <c r="Y27" s="21">
        <v>0</v>
      </c>
      <c r="Z27" s="21">
        <v>0</v>
      </c>
      <c r="AA27" s="21">
        <v>32</v>
      </c>
      <c r="AB27" s="21">
        <v>167.23</v>
      </c>
      <c r="AC27" s="54">
        <v>97</v>
      </c>
      <c r="AD27" s="87">
        <f t="shared" si="0"/>
        <v>445.31</v>
      </c>
    </row>
    <row r="28" spans="1:30" x14ac:dyDescent="0.25">
      <c r="A28" s="21">
        <v>4</v>
      </c>
      <c r="B28" s="21" t="s">
        <v>53</v>
      </c>
      <c r="C28" s="21">
        <v>12</v>
      </c>
      <c r="D28" s="21">
        <v>14.45</v>
      </c>
      <c r="E28" s="21">
        <v>73</v>
      </c>
      <c r="F28" s="21">
        <v>127.21</v>
      </c>
      <c r="G28" s="21">
        <v>0</v>
      </c>
      <c r="H28" s="21">
        <v>0</v>
      </c>
      <c r="I28" s="21">
        <v>0</v>
      </c>
      <c r="J28" s="21">
        <v>0</v>
      </c>
      <c r="K28" s="21">
        <v>25</v>
      </c>
      <c r="L28" s="21">
        <v>16.55</v>
      </c>
      <c r="M28" s="21">
        <v>24</v>
      </c>
      <c r="N28" s="21">
        <v>16.46</v>
      </c>
      <c r="O28" s="21">
        <v>2</v>
      </c>
      <c r="P28" s="21">
        <v>2.79</v>
      </c>
      <c r="Q28" s="21">
        <v>4</v>
      </c>
      <c r="R28" s="21">
        <v>4.43</v>
      </c>
      <c r="S28" s="21">
        <v>0</v>
      </c>
      <c r="T28" s="21">
        <v>0</v>
      </c>
      <c r="U28" s="21">
        <v>0</v>
      </c>
      <c r="V28" s="21">
        <v>0</v>
      </c>
      <c r="W28" s="21">
        <v>0</v>
      </c>
      <c r="X28" s="21">
        <v>0</v>
      </c>
      <c r="Y28" s="21">
        <v>2</v>
      </c>
      <c r="Z28" s="21">
        <v>7.63</v>
      </c>
      <c r="AA28" s="21">
        <v>39</v>
      </c>
      <c r="AB28" s="21">
        <v>33.79</v>
      </c>
      <c r="AC28" s="54">
        <v>103</v>
      </c>
      <c r="AD28" s="87">
        <f t="shared" si="0"/>
        <v>155.72999999999999</v>
      </c>
    </row>
    <row r="29" spans="1:30" x14ac:dyDescent="0.25">
      <c r="A29" s="21">
        <v>5</v>
      </c>
      <c r="B29" s="21" t="s">
        <v>55</v>
      </c>
      <c r="C29" s="21">
        <v>2</v>
      </c>
      <c r="D29" s="21">
        <v>5</v>
      </c>
      <c r="E29" s="21">
        <v>4</v>
      </c>
      <c r="F29" s="21">
        <v>7.41</v>
      </c>
      <c r="G29" s="21">
        <v>0</v>
      </c>
      <c r="H29" s="21">
        <v>0</v>
      </c>
      <c r="I29" s="21">
        <v>0</v>
      </c>
      <c r="J29" s="21">
        <v>0</v>
      </c>
      <c r="K29" s="21">
        <v>2</v>
      </c>
      <c r="L29" s="21">
        <v>18</v>
      </c>
      <c r="M29" s="21">
        <v>2</v>
      </c>
      <c r="N29" s="21">
        <v>16.989999999999998</v>
      </c>
      <c r="O29" s="21">
        <v>0</v>
      </c>
      <c r="P29" s="21">
        <v>0</v>
      </c>
      <c r="Q29" s="21">
        <v>0</v>
      </c>
      <c r="R29" s="21">
        <v>0</v>
      </c>
      <c r="S29" s="21">
        <v>0</v>
      </c>
      <c r="T29" s="21">
        <v>0</v>
      </c>
      <c r="U29" s="21">
        <v>0</v>
      </c>
      <c r="V29" s="21">
        <v>0</v>
      </c>
      <c r="W29" s="21">
        <v>0</v>
      </c>
      <c r="X29" s="21">
        <v>0</v>
      </c>
      <c r="Y29" s="21">
        <v>0</v>
      </c>
      <c r="Z29" s="21">
        <v>0</v>
      </c>
      <c r="AA29" s="21">
        <v>4</v>
      </c>
      <c r="AB29" s="21">
        <v>23</v>
      </c>
      <c r="AC29" s="54">
        <v>6</v>
      </c>
      <c r="AD29" s="87">
        <f t="shared" si="0"/>
        <v>24.4</v>
      </c>
    </row>
    <row r="30" spans="1:30" x14ac:dyDescent="0.25">
      <c r="A30" s="21">
        <v>6</v>
      </c>
      <c r="B30" s="21" t="s">
        <v>62</v>
      </c>
      <c r="C30" s="21">
        <v>0</v>
      </c>
      <c r="D30" s="21">
        <v>0</v>
      </c>
      <c r="E30" s="21">
        <v>0</v>
      </c>
      <c r="F30" s="21">
        <v>0</v>
      </c>
      <c r="G30" s="21">
        <v>0</v>
      </c>
      <c r="H30" s="21">
        <v>0</v>
      </c>
      <c r="I30" s="21">
        <v>0</v>
      </c>
      <c r="J30" s="21">
        <v>0</v>
      </c>
      <c r="K30" s="21">
        <v>0</v>
      </c>
      <c r="L30" s="21">
        <v>0</v>
      </c>
      <c r="M30" s="21">
        <v>0</v>
      </c>
      <c r="N30" s="21">
        <v>0</v>
      </c>
      <c r="O30" s="21">
        <v>0</v>
      </c>
      <c r="P30" s="21">
        <v>0</v>
      </c>
      <c r="Q30" s="21">
        <v>0</v>
      </c>
      <c r="R30" s="21">
        <v>0</v>
      </c>
      <c r="S30" s="21">
        <v>0</v>
      </c>
      <c r="T30" s="21">
        <v>0</v>
      </c>
      <c r="U30" s="21">
        <v>0</v>
      </c>
      <c r="V30" s="21">
        <v>0</v>
      </c>
      <c r="W30" s="21">
        <v>0</v>
      </c>
      <c r="X30" s="21">
        <v>0</v>
      </c>
      <c r="Y30" s="21">
        <v>0</v>
      </c>
      <c r="Z30" s="21">
        <v>0</v>
      </c>
      <c r="AA30" s="21">
        <v>0</v>
      </c>
      <c r="AB30" s="21">
        <v>0</v>
      </c>
      <c r="AC30" s="54">
        <v>0</v>
      </c>
      <c r="AD30" s="87">
        <f t="shared" si="0"/>
        <v>0</v>
      </c>
    </row>
    <row r="31" spans="1:30" x14ac:dyDescent="0.25">
      <c r="A31" s="21">
        <v>7</v>
      </c>
      <c r="B31" s="21" t="s">
        <v>56</v>
      </c>
      <c r="C31" s="21">
        <v>0</v>
      </c>
      <c r="D31" s="21">
        <v>0</v>
      </c>
      <c r="E31" s="21">
        <v>7</v>
      </c>
      <c r="F31" s="21">
        <v>40</v>
      </c>
      <c r="G31" s="21">
        <v>11</v>
      </c>
      <c r="H31" s="21">
        <v>192</v>
      </c>
      <c r="I31" s="21">
        <v>422</v>
      </c>
      <c r="J31" s="21">
        <v>2779</v>
      </c>
      <c r="K31" s="21">
        <v>35</v>
      </c>
      <c r="L31" s="21">
        <v>504</v>
      </c>
      <c r="M31" s="21">
        <v>0</v>
      </c>
      <c r="N31" s="21">
        <v>0</v>
      </c>
      <c r="O31" s="21">
        <v>0</v>
      </c>
      <c r="P31" s="21">
        <v>0</v>
      </c>
      <c r="Q31" s="21">
        <v>0</v>
      </c>
      <c r="R31" s="21">
        <v>0</v>
      </c>
      <c r="S31" s="21">
        <v>0</v>
      </c>
      <c r="T31" s="21">
        <v>0</v>
      </c>
      <c r="U31" s="21">
        <v>0</v>
      </c>
      <c r="V31" s="21">
        <v>0</v>
      </c>
      <c r="W31" s="21">
        <v>0</v>
      </c>
      <c r="X31" s="21">
        <v>0</v>
      </c>
      <c r="Y31" s="21">
        <v>0</v>
      </c>
      <c r="Z31" s="21">
        <v>0</v>
      </c>
      <c r="AA31" s="21">
        <v>46</v>
      </c>
      <c r="AB31" s="21">
        <v>696</v>
      </c>
      <c r="AC31" s="54">
        <v>429</v>
      </c>
      <c r="AD31" s="87">
        <f t="shared" si="0"/>
        <v>2819</v>
      </c>
    </row>
    <row r="32" spans="1:30" x14ac:dyDescent="0.25">
      <c r="A32" s="21">
        <v>8</v>
      </c>
      <c r="B32" s="21" t="s">
        <v>59</v>
      </c>
      <c r="C32" s="21">
        <v>0</v>
      </c>
      <c r="D32" s="21">
        <v>0</v>
      </c>
      <c r="E32" s="21">
        <v>0</v>
      </c>
      <c r="F32" s="21">
        <v>0</v>
      </c>
      <c r="G32" s="21">
        <v>0</v>
      </c>
      <c r="H32" s="21">
        <v>0</v>
      </c>
      <c r="I32" s="21">
        <v>0</v>
      </c>
      <c r="J32" s="21">
        <v>0</v>
      </c>
      <c r="K32" s="21">
        <v>0</v>
      </c>
      <c r="L32" s="21">
        <v>0</v>
      </c>
      <c r="M32" s="21">
        <v>0</v>
      </c>
      <c r="N32" s="21">
        <v>0</v>
      </c>
      <c r="O32" s="21">
        <v>0</v>
      </c>
      <c r="P32" s="21">
        <v>0</v>
      </c>
      <c r="Q32" s="21">
        <v>0</v>
      </c>
      <c r="R32" s="21">
        <v>0</v>
      </c>
      <c r="S32" s="21">
        <v>0</v>
      </c>
      <c r="T32" s="21">
        <v>0</v>
      </c>
      <c r="U32" s="21">
        <v>0</v>
      </c>
      <c r="V32" s="21">
        <v>0</v>
      </c>
      <c r="W32" s="21">
        <v>0</v>
      </c>
      <c r="X32" s="21">
        <v>0</v>
      </c>
      <c r="Y32" s="21">
        <v>0</v>
      </c>
      <c r="Z32" s="21">
        <v>0</v>
      </c>
      <c r="AA32" s="21">
        <v>0</v>
      </c>
      <c r="AB32" s="21">
        <v>0</v>
      </c>
      <c r="AC32" s="54">
        <v>0</v>
      </c>
      <c r="AD32" s="87">
        <f t="shared" si="0"/>
        <v>0</v>
      </c>
    </row>
    <row r="33" spans="1:30" x14ac:dyDescent="0.25">
      <c r="A33" s="21">
        <v>9</v>
      </c>
      <c r="B33" s="21" t="s">
        <v>84</v>
      </c>
      <c r="C33" s="21">
        <v>24</v>
      </c>
      <c r="D33" s="21">
        <v>9.3000000000000007</v>
      </c>
      <c r="E33" s="21">
        <v>125</v>
      </c>
      <c r="F33" s="21">
        <v>37.39</v>
      </c>
      <c r="G33" s="21">
        <v>995</v>
      </c>
      <c r="H33" s="21">
        <v>358.23</v>
      </c>
      <c r="I33" s="21">
        <v>5766</v>
      </c>
      <c r="J33" s="21">
        <v>1096.3800000000001</v>
      </c>
      <c r="K33" s="21">
        <v>0</v>
      </c>
      <c r="L33" s="21">
        <v>0</v>
      </c>
      <c r="M33" s="21">
        <v>0</v>
      </c>
      <c r="N33" s="21">
        <v>0</v>
      </c>
      <c r="O33" s="21">
        <v>1</v>
      </c>
      <c r="P33" s="21">
        <v>0.3</v>
      </c>
      <c r="Q33" s="21">
        <v>1</v>
      </c>
      <c r="R33" s="21">
        <v>0.3</v>
      </c>
      <c r="S33" s="21">
        <v>0</v>
      </c>
      <c r="T33" s="21">
        <v>0</v>
      </c>
      <c r="U33" s="21">
        <v>0</v>
      </c>
      <c r="V33" s="21">
        <v>0</v>
      </c>
      <c r="W33" s="21">
        <v>0</v>
      </c>
      <c r="X33" s="21">
        <v>0</v>
      </c>
      <c r="Y33" s="21">
        <v>0</v>
      </c>
      <c r="Z33" s="21">
        <v>0</v>
      </c>
      <c r="AA33" s="21">
        <v>1020</v>
      </c>
      <c r="AB33" s="21">
        <v>367.83</v>
      </c>
      <c r="AC33" s="54">
        <v>5892</v>
      </c>
      <c r="AD33" s="87">
        <f t="shared" si="0"/>
        <v>1134.0700000000002</v>
      </c>
    </row>
    <row r="34" spans="1:30" x14ac:dyDescent="0.25">
      <c r="A34" s="21">
        <v>10</v>
      </c>
      <c r="B34" s="21" t="s">
        <v>60</v>
      </c>
      <c r="C34" s="21">
        <v>2</v>
      </c>
      <c r="D34" s="21">
        <v>13.12</v>
      </c>
      <c r="E34" s="21">
        <v>2</v>
      </c>
      <c r="F34" s="21">
        <v>13.12</v>
      </c>
      <c r="G34" s="21">
        <v>12</v>
      </c>
      <c r="H34" s="21">
        <v>49.58</v>
      </c>
      <c r="I34" s="21">
        <v>66</v>
      </c>
      <c r="J34" s="21">
        <v>425.12</v>
      </c>
      <c r="K34" s="21">
        <v>0</v>
      </c>
      <c r="L34" s="21">
        <v>0</v>
      </c>
      <c r="M34" s="21">
        <v>5</v>
      </c>
      <c r="N34" s="21">
        <v>22.84</v>
      </c>
      <c r="O34" s="21">
        <v>0</v>
      </c>
      <c r="P34" s="21">
        <v>0</v>
      </c>
      <c r="Q34" s="21">
        <v>0</v>
      </c>
      <c r="R34" s="21">
        <v>0</v>
      </c>
      <c r="S34" s="21">
        <v>0</v>
      </c>
      <c r="T34" s="21">
        <v>0</v>
      </c>
      <c r="U34" s="21">
        <v>0</v>
      </c>
      <c r="V34" s="21">
        <v>0</v>
      </c>
      <c r="W34" s="21">
        <v>0</v>
      </c>
      <c r="X34" s="21">
        <v>0</v>
      </c>
      <c r="Y34" s="21">
        <v>0</v>
      </c>
      <c r="Z34" s="21">
        <v>0</v>
      </c>
      <c r="AA34" s="21">
        <v>14</v>
      </c>
      <c r="AB34" s="21">
        <v>62.7</v>
      </c>
      <c r="AC34" s="54">
        <v>73</v>
      </c>
      <c r="AD34" s="87">
        <f t="shared" si="0"/>
        <v>461.08</v>
      </c>
    </row>
    <row r="35" spans="1:30" x14ac:dyDescent="0.25">
      <c r="A35" s="21">
        <v>11</v>
      </c>
      <c r="B35" s="21" t="s">
        <v>58</v>
      </c>
      <c r="C35" s="21">
        <v>0</v>
      </c>
      <c r="D35" s="21">
        <v>0</v>
      </c>
      <c r="E35" s="21">
        <v>0</v>
      </c>
      <c r="F35" s="21">
        <v>0</v>
      </c>
      <c r="G35" s="21">
        <v>0</v>
      </c>
      <c r="H35" s="21">
        <v>0</v>
      </c>
      <c r="I35" s="21">
        <v>0</v>
      </c>
      <c r="J35" s="21">
        <v>0</v>
      </c>
      <c r="K35" s="21">
        <v>0</v>
      </c>
      <c r="L35" s="21">
        <v>0</v>
      </c>
      <c r="M35" s="21">
        <v>0</v>
      </c>
      <c r="N35" s="21">
        <v>0</v>
      </c>
      <c r="O35" s="21">
        <v>0</v>
      </c>
      <c r="P35" s="21">
        <v>0</v>
      </c>
      <c r="Q35" s="21">
        <v>0</v>
      </c>
      <c r="R35" s="21">
        <v>0</v>
      </c>
      <c r="S35" s="21">
        <v>0</v>
      </c>
      <c r="T35" s="21">
        <v>0</v>
      </c>
      <c r="U35" s="21">
        <v>0</v>
      </c>
      <c r="V35" s="21">
        <v>0</v>
      </c>
      <c r="W35" s="21">
        <v>0</v>
      </c>
      <c r="X35" s="21">
        <v>0</v>
      </c>
      <c r="Y35" s="21">
        <v>0</v>
      </c>
      <c r="Z35" s="21">
        <v>0</v>
      </c>
      <c r="AA35" s="21">
        <v>0</v>
      </c>
      <c r="AB35" s="21">
        <v>0</v>
      </c>
      <c r="AC35" s="54">
        <v>0</v>
      </c>
      <c r="AD35" s="87">
        <f t="shared" si="0"/>
        <v>0</v>
      </c>
    </row>
    <row r="36" spans="1:30" x14ac:dyDescent="0.25">
      <c r="A36" s="22" t="s">
        <v>85</v>
      </c>
      <c r="B36" s="22" t="s">
        <v>5</v>
      </c>
      <c r="C36" s="22">
        <v>191</v>
      </c>
      <c r="D36" s="22">
        <v>168.09</v>
      </c>
      <c r="E36" s="22">
        <v>512</v>
      </c>
      <c r="F36" s="22">
        <v>382.14</v>
      </c>
      <c r="G36" s="22">
        <v>6623</v>
      </c>
      <c r="H36" s="22">
        <v>4631.42</v>
      </c>
      <c r="I36" s="22">
        <v>16614</v>
      </c>
      <c r="J36" s="22">
        <v>8702.44</v>
      </c>
      <c r="K36" s="22">
        <v>69</v>
      </c>
      <c r="L36" s="22">
        <v>544.04</v>
      </c>
      <c r="M36" s="22">
        <v>49</v>
      </c>
      <c r="N36" s="22">
        <v>85.72</v>
      </c>
      <c r="O36" s="22">
        <v>26</v>
      </c>
      <c r="P36" s="22">
        <v>24.79</v>
      </c>
      <c r="Q36" s="22">
        <v>44</v>
      </c>
      <c r="R36" s="22">
        <v>27.89</v>
      </c>
      <c r="S36" s="22">
        <v>0</v>
      </c>
      <c r="T36" s="22">
        <v>0</v>
      </c>
      <c r="U36" s="22">
        <v>0</v>
      </c>
      <c r="V36" s="22">
        <v>0</v>
      </c>
      <c r="W36" s="22">
        <v>2</v>
      </c>
      <c r="X36" s="22">
        <v>1.7</v>
      </c>
      <c r="Y36" s="22">
        <v>7</v>
      </c>
      <c r="Z36" s="22">
        <v>9.7799999999999994</v>
      </c>
      <c r="AA36" s="22">
        <v>6911</v>
      </c>
      <c r="AB36" s="22">
        <v>5370.04</v>
      </c>
      <c r="AC36" s="92">
        <v>17226</v>
      </c>
      <c r="AD36" s="14">
        <f t="shared" si="0"/>
        <v>9207.9699999999993</v>
      </c>
    </row>
    <row r="37" spans="1:30" x14ac:dyDescent="0.25">
      <c r="A37" s="21">
        <v>1</v>
      </c>
      <c r="B37" s="21" t="s">
        <v>64</v>
      </c>
      <c r="C37" s="21">
        <v>0</v>
      </c>
      <c r="D37" s="21">
        <v>0</v>
      </c>
      <c r="E37" s="21">
        <v>0</v>
      </c>
      <c r="F37" s="21">
        <v>0</v>
      </c>
      <c r="G37" s="21">
        <v>5720</v>
      </c>
      <c r="H37" s="21">
        <v>17062.919999999998</v>
      </c>
      <c r="I37" s="21">
        <v>37795</v>
      </c>
      <c r="J37" s="21">
        <v>63740.08</v>
      </c>
      <c r="K37" s="21">
        <v>0</v>
      </c>
      <c r="L37" s="21">
        <v>0</v>
      </c>
      <c r="M37" s="21">
        <v>0</v>
      </c>
      <c r="N37" s="21">
        <v>0</v>
      </c>
      <c r="O37" s="21">
        <v>0</v>
      </c>
      <c r="P37" s="21">
        <v>0</v>
      </c>
      <c r="Q37" s="21">
        <v>0</v>
      </c>
      <c r="R37" s="21">
        <v>0</v>
      </c>
      <c r="S37" s="21">
        <v>0</v>
      </c>
      <c r="T37" s="21">
        <v>0</v>
      </c>
      <c r="U37" s="21">
        <v>0</v>
      </c>
      <c r="V37" s="21">
        <v>0</v>
      </c>
      <c r="W37" s="21">
        <v>0</v>
      </c>
      <c r="X37" s="21">
        <v>0</v>
      </c>
      <c r="Y37" s="21">
        <v>0</v>
      </c>
      <c r="Z37" s="21">
        <v>0</v>
      </c>
      <c r="AA37" s="21">
        <v>5720</v>
      </c>
      <c r="AB37" s="21">
        <v>17062.919999999998</v>
      </c>
      <c r="AC37" s="54">
        <v>37795</v>
      </c>
      <c r="AD37" s="87">
        <f t="shared" si="0"/>
        <v>63740.08</v>
      </c>
    </row>
    <row r="38" spans="1:30" x14ac:dyDescent="0.25">
      <c r="A38" s="22" t="s">
        <v>86</v>
      </c>
      <c r="B38" s="22" t="s">
        <v>5</v>
      </c>
      <c r="C38" s="22">
        <v>0</v>
      </c>
      <c r="D38" s="22">
        <v>0</v>
      </c>
      <c r="E38" s="22">
        <v>0</v>
      </c>
      <c r="F38" s="22">
        <v>0</v>
      </c>
      <c r="G38" s="22">
        <v>5720</v>
      </c>
      <c r="H38" s="22">
        <v>17062.919999999998</v>
      </c>
      <c r="I38" s="22">
        <v>37795</v>
      </c>
      <c r="J38" s="22">
        <v>63740.08</v>
      </c>
      <c r="K38" s="22">
        <v>0</v>
      </c>
      <c r="L38" s="22">
        <v>0</v>
      </c>
      <c r="M38" s="22">
        <v>0</v>
      </c>
      <c r="N38" s="22">
        <v>0</v>
      </c>
      <c r="O38" s="22">
        <v>0</v>
      </c>
      <c r="P38" s="22">
        <v>0</v>
      </c>
      <c r="Q38" s="22">
        <v>0</v>
      </c>
      <c r="R38" s="22">
        <v>0</v>
      </c>
      <c r="S38" s="22">
        <v>0</v>
      </c>
      <c r="T38" s="22">
        <v>0</v>
      </c>
      <c r="U38" s="22">
        <v>0</v>
      </c>
      <c r="V38" s="22">
        <v>0</v>
      </c>
      <c r="W38" s="22">
        <v>0</v>
      </c>
      <c r="X38" s="22">
        <v>0</v>
      </c>
      <c r="Y38" s="22">
        <v>0</v>
      </c>
      <c r="Z38" s="22">
        <v>0</v>
      </c>
      <c r="AA38" s="22">
        <v>5720</v>
      </c>
      <c r="AB38" s="22">
        <v>17062.919999999998</v>
      </c>
      <c r="AC38" s="92">
        <v>37795</v>
      </c>
      <c r="AD38" s="14">
        <f t="shared" si="0"/>
        <v>63740.08</v>
      </c>
    </row>
    <row r="39" spans="1:30" x14ac:dyDescent="0.25">
      <c r="A39" s="21">
        <v>1</v>
      </c>
      <c r="B39" s="21" t="s">
        <v>67</v>
      </c>
      <c r="C39" s="21">
        <v>0</v>
      </c>
      <c r="D39" s="21">
        <v>0</v>
      </c>
      <c r="E39" s="21">
        <v>0</v>
      </c>
      <c r="F39" s="21">
        <v>0</v>
      </c>
      <c r="G39" s="21">
        <v>28</v>
      </c>
      <c r="H39" s="21">
        <v>164.25</v>
      </c>
      <c r="I39" s="21">
        <v>1367</v>
      </c>
      <c r="J39" s="21">
        <v>3922</v>
      </c>
      <c r="K39" s="21">
        <v>0</v>
      </c>
      <c r="L39" s="21">
        <v>0</v>
      </c>
      <c r="M39" s="21">
        <v>0</v>
      </c>
      <c r="N39" s="21">
        <v>0</v>
      </c>
      <c r="O39" s="21">
        <v>0</v>
      </c>
      <c r="P39" s="21">
        <v>0</v>
      </c>
      <c r="Q39" s="21">
        <v>0</v>
      </c>
      <c r="R39" s="21">
        <v>0</v>
      </c>
      <c r="S39" s="21">
        <v>0</v>
      </c>
      <c r="T39" s="21">
        <v>0</v>
      </c>
      <c r="U39" s="21">
        <v>0</v>
      </c>
      <c r="V39" s="21">
        <v>0</v>
      </c>
      <c r="W39" s="21">
        <v>0</v>
      </c>
      <c r="X39" s="21">
        <v>0</v>
      </c>
      <c r="Y39" s="21">
        <v>0</v>
      </c>
      <c r="Z39" s="21">
        <v>0</v>
      </c>
      <c r="AA39" s="21">
        <v>28</v>
      </c>
      <c r="AB39" s="21">
        <v>164.25</v>
      </c>
      <c r="AC39" s="54">
        <v>1367</v>
      </c>
      <c r="AD39" s="87">
        <f t="shared" si="0"/>
        <v>3922</v>
      </c>
    </row>
    <row r="40" spans="1:30" x14ac:dyDescent="0.25">
      <c r="A40" s="21">
        <v>2</v>
      </c>
      <c r="B40" s="21" t="s">
        <v>66</v>
      </c>
      <c r="C40" s="21">
        <v>0</v>
      </c>
      <c r="D40" s="21">
        <v>0</v>
      </c>
      <c r="E40" s="21">
        <v>0</v>
      </c>
      <c r="F40" s="21">
        <v>0</v>
      </c>
      <c r="G40" s="21">
        <v>0</v>
      </c>
      <c r="H40" s="21">
        <v>0</v>
      </c>
      <c r="I40" s="21">
        <v>0</v>
      </c>
      <c r="J40" s="21">
        <v>0</v>
      </c>
      <c r="K40" s="21">
        <v>0</v>
      </c>
      <c r="L40" s="21">
        <v>0</v>
      </c>
      <c r="M40" s="21">
        <v>0</v>
      </c>
      <c r="N40" s="21">
        <v>0</v>
      </c>
      <c r="O40" s="21">
        <v>0</v>
      </c>
      <c r="P40" s="21">
        <v>0</v>
      </c>
      <c r="Q40" s="21">
        <v>0</v>
      </c>
      <c r="R40" s="21">
        <v>0</v>
      </c>
      <c r="S40" s="21">
        <v>0</v>
      </c>
      <c r="T40" s="21">
        <v>0</v>
      </c>
      <c r="U40" s="21">
        <v>0</v>
      </c>
      <c r="V40" s="21">
        <v>0</v>
      </c>
      <c r="W40" s="21">
        <v>0</v>
      </c>
      <c r="X40" s="21">
        <v>0</v>
      </c>
      <c r="Y40" s="21">
        <v>0</v>
      </c>
      <c r="Z40" s="21">
        <v>0</v>
      </c>
      <c r="AA40" s="21">
        <v>0</v>
      </c>
      <c r="AB40" s="21">
        <v>0</v>
      </c>
      <c r="AC40" s="54">
        <v>0</v>
      </c>
      <c r="AD40" s="87">
        <f t="shared" si="0"/>
        <v>0</v>
      </c>
    </row>
    <row r="41" spans="1:30" x14ac:dyDescent="0.25">
      <c r="A41" s="21">
        <v>3</v>
      </c>
      <c r="B41" s="21" t="s">
        <v>68</v>
      </c>
      <c r="C41" s="21">
        <v>0</v>
      </c>
      <c r="D41" s="21">
        <v>0</v>
      </c>
      <c r="E41" s="21">
        <v>21</v>
      </c>
      <c r="F41" s="21">
        <v>7.29</v>
      </c>
      <c r="G41" s="21">
        <v>267</v>
      </c>
      <c r="H41" s="21">
        <v>371.56</v>
      </c>
      <c r="I41" s="21">
        <v>2504</v>
      </c>
      <c r="J41" s="21">
        <v>4484.68</v>
      </c>
      <c r="K41" s="21">
        <v>1</v>
      </c>
      <c r="L41" s="21">
        <v>3</v>
      </c>
      <c r="M41" s="21">
        <v>71</v>
      </c>
      <c r="N41" s="21">
        <v>79.19</v>
      </c>
      <c r="O41" s="21">
        <v>0</v>
      </c>
      <c r="P41" s="21">
        <v>0</v>
      </c>
      <c r="Q41" s="21">
        <v>0</v>
      </c>
      <c r="R41" s="21">
        <v>0</v>
      </c>
      <c r="S41" s="21">
        <v>0</v>
      </c>
      <c r="T41" s="21">
        <v>0</v>
      </c>
      <c r="U41" s="21">
        <v>0</v>
      </c>
      <c r="V41" s="21">
        <v>0</v>
      </c>
      <c r="W41" s="21">
        <v>0</v>
      </c>
      <c r="X41" s="21">
        <v>0</v>
      </c>
      <c r="Y41" s="21">
        <v>0</v>
      </c>
      <c r="Z41" s="21">
        <v>0</v>
      </c>
      <c r="AA41" s="21">
        <v>268</v>
      </c>
      <c r="AB41" s="21">
        <v>374.56</v>
      </c>
      <c r="AC41" s="54">
        <v>2596</v>
      </c>
      <c r="AD41" s="87">
        <f t="shared" si="0"/>
        <v>4571.16</v>
      </c>
    </row>
    <row r="42" spans="1:30" s="23" customFormat="1" x14ac:dyDescent="0.25">
      <c r="A42" s="22" t="s">
        <v>109</v>
      </c>
      <c r="B42" s="22" t="s">
        <v>5</v>
      </c>
      <c r="C42" s="22">
        <f t="shared" ref="C42:AC42" si="1">SUM(C39:C41)</f>
        <v>0</v>
      </c>
      <c r="D42" s="22">
        <f t="shared" si="1"/>
        <v>0</v>
      </c>
      <c r="E42" s="22">
        <f t="shared" si="1"/>
        <v>21</v>
      </c>
      <c r="F42" s="22">
        <f t="shared" si="1"/>
        <v>7.29</v>
      </c>
      <c r="G42" s="22">
        <f t="shared" si="1"/>
        <v>295</v>
      </c>
      <c r="H42" s="22">
        <f t="shared" si="1"/>
        <v>535.80999999999995</v>
      </c>
      <c r="I42" s="22">
        <f t="shared" si="1"/>
        <v>3871</v>
      </c>
      <c r="J42" s="22">
        <f t="shared" si="1"/>
        <v>8406.68</v>
      </c>
      <c r="K42" s="22">
        <f t="shared" si="1"/>
        <v>1</v>
      </c>
      <c r="L42" s="22">
        <f t="shared" si="1"/>
        <v>3</v>
      </c>
      <c r="M42" s="22">
        <f t="shared" si="1"/>
        <v>71</v>
      </c>
      <c r="N42" s="22">
        <f t="shared" si="1"/>
        <v>79.19</v>
      </c>
      <c r="O42" s="22">
        <f t="shared" si="1"/>
        <v>0</v>
      </c>
      <c r="P42" s="22">
        <f t="shared" si="1"/>
        <v>0</v>
      </c>
      <c r="Q42" s="22">
        <f t="shared" si="1"/>
        <v>0</v>
      </c>
      <c r="R42" s="22">
        <f t="shared" si="1"/>
        <v>0</v>
      </c>
      <c r="S42" s="22">
        <f t="shared" si="1"/>
        <v>0</v>
      </c>
      <c r="T42" s="22">
        <f t="shared" si="1"/>
        <v>0</v>
      </c>
      <c r="U42" s="22">
        <f t="shared" si="1"/>
        <v>0</v>
      </c>
      <c r="V42" s="22">
        <f t="shared" si="1"/>
        <v>0</v>
      </c>
      <c r="W42" s="22">
        <f t="shared" si="1"/>
        <v>0</v>
      </c>
      <c r="X42" s="22">
        <f t="shared" si="1"/>
        <v>0</v>
      </c>
      <c r="Y42" s="22">
        <f t="shared" si="1"/>
        <v>0</v>
      </c>
      <c r="Z42" s="22">
        <f t="shared" si="1"/>
        <v>0</v>
      </c>
      <c r="AA42" s="22">
        <f t="shared" si="1"/>
        <v>296</v>
      </c>
      <c r="AB42" s="22">
        <f t="shared" si="1"/>
        <v>538.80999999999995</v>
      </c>
      <c r="AC42" s="92">
        <f t="shared" si="1"/>
        <v>3963</v>
      </c>
      <c r="AD42" s="87">
        <f t="shared" si="0"/>
        <v>8493.1600000000017</v>
      </c>
    </row>
    <row r="43" spans="1:30" x14ac:dyDescent="0.25">
      <c r="A43" s="22" t="s">
        <v>88</v>
      </c>
      <c r="B43" s="22" t="s">
        <v>5</v>
      </c>
      <c r="C43" s="22">
        <v>1267</v>
      </c>
      <c r="D43" s="22">
        <v>5528.83</v>
      </c>
      <c r="E43" s="22">
        <v>4539</v>
      </c>
      <c r="F43" s="22">
        <v>10592.99</v>
      </c>
      <c r="G43" s="22">
        <v>25832</v>
      </c>
      <c r="H43" s="22">
        <v>77936.42</v>
      </c>
      <c r="I43" s="22">
        <f>I24+I36+I38+I42</f>
        <v>153549</v>
      </c>
      <c r="J43" s="22">
        <f>J24+J36+J38+J42</f>
        <v>392020.93000000011</v>
      </c>
      <c r="K43" s="22">
        <v>132</v>
      </c>
      <c r="L43" s="22">
        <v>738.37</v>
      </c>
      <c r="M43" s="22">
        <v>611</v>
      </c>
      <c r="N43" s="22">
        <v>4475.3900000000003</v>
      </c>
      <c r="O43" s="22">
        <v>53</v>
      </c>
      <c r="P43" s="22">
        <v>136.16999999999999</v>
      </c>
      <c r="Q43" s="22">
        <v>130</v>
      </c>
      <c r="R43" s="22">
        <v>291.89</v>
      </c>
      <c r="S43" s="22">
        <v>0</v>
      </c>
      <c r="T43" s="22">
        <v>0</v>
      </c>
      <c r="U43" s="22">
        <v>1</v>
      </c>
      <c r="V43" s="22">
        <v>6.55</v>
      </c>
      <c r="W43" s="22">
        <v>16</v>
      </c>
      <c r="X43" s="22">
        <v>129.97</v>
      </c>
      <c r="Y43" s="22">
        <v>140</v>
      </c>
      <c r="Z43" s="22">
        <v>543.25</v>
      </c>
      <c r="AA43" s="22">
        <v>27300</v>
      </c>
      <c r="AB43" s="22">
        <v>84469.759999999995</v>
      </c>
      <c r="AC43" s="92">
        <v>106064</v>
      </c>
      <c r="AD43" s="14">
        <f t="shared" si="0"/>
        <v>407931.00000000012</v>
      </c>
    </row>
  </sheetData>
  <mergeCells count="2">
    <mergeCell ref="A1:AD1"/>
    <mergeCell ref="A2:AD2"/>
  </mergeCells>
  <pageMargins left="0.7" right="0.7" top="0.75" bottom="0.75" header="0.3" footer="0.3"/>
  <pageSetup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"/>
  <sheetViews>
    <sheetView workbookViewId="0">
      <selection activeCell="B21" sqref="B21"/>
    </sheetView>
  </sheetViews>
  <sheetFormatPr defaultRowHeight="15" x14ac:dyDescent="0.25"/>
  <cols>
    <col min="1" max="1" width="36.5703125" style="195" bestFit="1" customWidth="1"/>
    <col min="2" max="2" width="11.5703125" style="195" bestFit="1" customWidth="1"/>
    <col min="3" max="3" width="12.140625" style="195" bestFit="1" customWidth="1"/>
    <col min="4" max="4" width="10.5703125" style="195" bestFit="1" customWidth="1"/>
    <col min="5" max="5" width="12" style="195" bestFit="1" customWidth="1"/>
    <col min="6" max="6" width="20.7109375" style="195" customWidth="1"/>
    <col min="7" max="7" width="11" style="195" bestFit="1" customWidth="1"/>
    <col min="8" max="16384" width="9.140625" style="195"/>
  </cols>
  <sheetData>
    <row r="1" spans="1:10" x14ac:dyDescent="0.25">
      <c r="A1" s="355" t="s">
        <v>646</v>
      </c>
      <c r="B1" s="356"/>
      <c r="C1" s="356"/>
      <c r="D1" s="356"/>
      <c r="E1" s="356"/>
      <c r="F1" s="356"/>
      <c r="G1" s="356"/>
    </row>
    <row r="2" spans="1:10" x14ac:dyDescent="0.25">
      <c r="A2" s="357" t="s">
        <v>73</v>
      </c>
      <c r="B2" s="356"/>
      <c r="C2" s="356"/>
      <c r="D2" s="356"/>
      <c r="E2" s="356"/>
      <c r="F2" s="356"/>
      <c r="G2" s="356"/>
    </row>
    <row r="3" spans="1:10" s="18" customFormat="1" ht="30" x14ac:dyDescent="0.25">
      <c r="A3" s="17" t="s">
        <v>629</v>
      </c>
      <c r="B3" s="17" t="s">
        <v>630</v>
      </c>
      <c r="C3" s="17" t="s">
        <v>631</v>
      </c>
      <c r="D3" s="17" t="s">
        <v>632</v>
      </c>
      <c r="E3" s="17" t="s">
        <v>222</v>
      </c>
      <c r="F3" s="17" t="s">
        <v>633</v>
      </c>
      <c r="G3" s="17" t="s">
        <v>5</v>
      </c>
    </row>
    <row r="4" spans="1:10" x14ac:dyDescent="0.25">
      <c r="A4" s="19" t="s">
        <v>634</v>
      </c>
      <c r="B4" s="19">
        <v>203</v>
      </c>
      <c r="C4" s="19">
        <v>58</v>
      </c>
      <c r="D4" s="19">
        <v>94</v>
      </c>
      <c r="E4" s="19">
        <v>57</v>
      </c>
      <c r="F4" s="19">
        <v>4</v>
      </c>
      <c r="G4" s="19">
        <f>SUM(B4:F4)</f>
        <v>416</v>
      </c>
    </row>
    <row r="5" spans="1:10" x14ac:dyDescent="0.25">
      <c r="A5" s="19" t="s">
        <v>635</v>
      </c>
      <c r="B5" s="19">
        <v>1634723.76</v>
      </c>
      <c r="C5" s="19">
        <v>387584.02</v>
      </c>
      <c r="D5" s="19">
        <v>200089.73</v>
      </c>
      <c r="E5" s="19">
        <v>299079.14</v>
      </c>
      <c r="F5" s="19">
        <v>0</v>
      </c>
      <c r="G5" s="19">
        <f>SUM(B5:F5)</f>
        <v>2521476.6500000004</v>
      </c>
    </row>
    <row r="6" spans="1:10" x14ac:dyDescent="0.25">
      <c r="A6" s="19" t="s">
        <v>636</v>
      </c>
      <c r="B6" s="19">
        <v>525153.56000000006</v>
      </c>
      <c r="C6" s="19">
        <v>78897.81</v>
      </c>
      <c r="D6" s="19">
        <v>66846.31</v>
      </c>
      <c r="E6" s="19">
        <v>149093.91999999998</v>
      </c>
      <c r="F6" s="19">
        <v>64012.14</v>
      </c>
      <c r="G6" s="19">
        <f>SUM(B6:F6)</f>
        <v>884003.74000000011</v>
      </c>
    </row>
    <row r="7" spans="1:10" x14ac:dyDescent="0.25">
      <c r="A7" s="19" t="s">
        <v>637</v>
      </c>
      <c r="B7" s="196">
        <f>B6/B5*100</f>
        <v>32.12491142846055</v>
      </c>
      <c r="C7" s="196">
        <f t="shared" ref="C7:E7" si="0">C6/C5*100</f>
        <v>20.356311387657311</v>
      </c>
      <c r="D7" s="196">
        <f t="shared" si="0"/>
        <v>33.408166426132915</v>
      </c>
      <c r="E7" s="196">
        <f t="shared" si="0"/>
        <v>49.850992616870563</v>
      </c>
      <c r="F7" s="19" t="s">
        <v>638</v>
      </c>
      <c r="G7" s="196">
        <f t="shared" ref="G7" si="1">G6/G5*100</f>
        <v>35.058969909556765</v>
      </c>
    </row>
    <row r="8" spans="1:10" x14ac:dyDescent="0.25">
      <c r="A8" s="19" t="s">
        <v>639</v>
      </c>
      <c r="B8" s="19">
        <v>195421.79</v>
      </c>
      <c r="C8" s="19">
        <v>22591.74</v>
      </c>
      <c r="D8" s="19">
        <v>43353.94</v>
      </c>
      <c r="E8" s="19">
        <v>135592.5</v>
      </c>
      <c r="F8" s="19">
        <v>64012.14</v>
      </c>
      <c r="G8" s="19">
        <f>SUM(B8:F8)</f>
        <v>460972.11</v>
      </c>
    </row>
    <row r="9" spans="1:10" x14ac:dyDescent="0.25">
      <c r="A9" s="19" t="s">
        <v>640</v>
      </c>
      <c r="B9" s="196">
        <f>B8/B6*100</f>
        <v>37.212313670690911</v>
      </c>
      <c r="C9" s="196">
        <f t="shared" ref="C9:E9" si="2">C8/C6*100</f>
        <v>28.634178819412099</v>
      </c>
      <c r="D9" s="196">
        <f t="shared" si="2"/>
        <v>64.856145387830693</v>
      </c>
      <c r="E9" s="196">
        <f t="shared" si="2"/>
        <v>90.944352392102928</v>
      </c>
      <c r="F9" s="196">
        <f>F8/F6*100</f>
        <v>100</v>
      </c>
      <c r="G9" s="196">
        <f t="shared" ref="G9" si="3">G8/G6*100</f>
        <v>52.145945672130289</v>
      </c>
      <c r="H9"/>
      <c r="I9"/>
      <c r="J9"/>
    </row>
    <row r="10" spans="1:10" x14ac:dyDescent="0.25">
      <c r="A10" s="19" t="s">
        <v>641</v>
      </c>
      <c r="B10" s="19">
        <v>52788.74</v>
      </c>
      <c r="C10" s="19">
        <v>2114.1799999999998</v>
      </c>
      <c r="D10" s="19">
        <v>11674.6</v>
      </c>
      <c r="E10" s="19">
        <v>115207.35</v>
      </c>
      <c r="F10" s="19">
        <v>48388.51</v>
      </c>
      <c r="G10" s="19">
        <f>SUM(B10:F10)</f>
        <v>230173.38</v>
      </c>
    </row>
    <row r="11" spans="1:10" x14ac:dyDescent="0.25">
      <c r="A11" s="19" t="s">
        <v>640</v>
      </c>
      <c r="B11" s="196">
        <f>B10/B6*100</f>
        <v>10.052057916164559</v>
      </c>
      <c r="C11" s="196">
        <f t="shared" ref="C11:G11" si="4">C10/C6*100</f>
        <v>2.6796434527143402</v>
      </c>
      <c r="D11" s="196">
        <f t="shared" si="4"/>
        <v>17.464838373277448</v>
      </c>
      <c r="E11" s="196">
        <f t="shared" si="4"/>
        <v>77.271662050337142</v>
      </c>
      <c r="F11" s="196">
        <f t="shared" si="4"/>
        <v>75.592707883223412</v>
      </c>
      <c r="G11" s="196">
        <f t="shared" si="4"/>
        <v>26.037602510595708</v>
      </c>
    </row>
    <row r="12" spans="1:10" x14ac:dyDescent="0.25">
      <c r="A12" s="19" t="s">
        <v>642</v>
      </c>
      <c r="B12" s="19">
        <v>88491.83</v>
      </c>
      <c r="C12" s="19">
        <v>17687.66</v>
      </c>
      <c r="D12" s="19">
        <v>23939.84</v>
      </c>
      <c r="E12" s="19">
        <v>6733.15</v>
      </c>
      <c r="F12" s="19">
        <v>15623.63</v>
      </c>
      <c r="G12" s="19">
        <f>SUM(B12:F12)</f>
        <v>152476.11000000002</v>
      </c>
    </row>
    <row r="13" spans="1:10" x14ac:dyDescent="0.25">
      <c r="A13" s="19" t="s">
        <v>640</v>
      </c>
      <c r="B13" s="196">
        <f>B12/B6*100</f>
        <v>16.850657929463527</v>
      </c>
      <c r="C13" s="196">
        <f t="shared" ref="C13:G13" si="5">C12/C6*100</f>
        <v>22.418442286294134</v>
      </c>
      <c r="D13" s="196">
        <f t="shared" si="5"/>
        <v>35.813255810230963</v>
      </c>
      <c r="E13" s="196">
        <f t="shared" si="5"/>
        <v>4.5160459930223853</v>
      </c>
      <c r="F13" s="196">
        <f t="shared" si="5"/>
        <v>24.407292116776595</v>
      </c>
      <c r="G13" s="196">
        <f t="shared" si="5"/>
        <v>17.248355759218846</v>
      </c>
    </row>
    <row r="14" spans="1:10" x14ac:dyDescent="0.25">
      <c r="A14" s="19" t="s">
        <v>643</v>
      </c>
      <c r="B14" s="19">
        <v>54141.120000000003</v>
      </c>
      <c r="C14" s="19">
        <v>2789.89</v>
      </c>
      <c r="D14" s="19">
        <v>7739.5</v>
      </c>
      <c r="E14" s="19">
        <v>13652</v>
      </c>
      <c r="F14" s="19">
        <v>0</v>
      </c>
      <c r="G14" s="19">
        <f>SUM(B14:F14)</f>
        <v>78322.510000000009</v>
      </c>
    </row>
    <row r="15" spans="1:10" x14ac:dyDescent="0.25">
      <c r="A15" s="19" t="s">
        <v>640</v>
      </c>
      <c r="B15" s="196">
        <f>B14/B6*100</f>
        <v>10.309578783013485</v>
      </c>
      <c r="C15" s="196">
        <f t="shared" ref="C15:G15" si="6">C14/C6*100</f>
        <v>3.5360804057805915</v>
      </c>
      <c r="D15" s="196">
        <f t="shared" si="6"/>
        <v>11.578051204322273</v>
      </c>
      <c r="E15" s="196">
        <f t="shared" si="6"/>
        <v>9.1566443487433968</v>
      </c>
      <c r="F15" s="196">
        <f t="shared" si="6"/>
        <v>0</v>
      </c>
      <c r="G15" s="196">
        <f t="shared" si="6"/>
        <v>8.8599749589294738</v>
      </c>
    </row>
    <row r="16" spans="1:10" x14ac:dyDescent="0.25">
      <c r="A16" s="19" t="s">
        <v>644</v>
      </c>
      <c r="B16" s="19">
        <v>56</v>
      </c>
      <c r="C16" s="19">
        <v>94</v>
      </c>
      <c r="D16" s="19">
        <v>66</v>
      </c>
      <c r="E16" s="19">
        <v>23</v>
      </c>
      <c r="F16" s="19">
        <v>0</v>
      </c>
      <c r="G16" s="19">
        <v>55</v>
      </c>
    </row>
    <row r="17" spans="1:7" x14ac:dyDescent="0.25">
      <c r="A17" s="19" t="s">
        <v>645</v>
      </c>
      <c r="B17" s="19">
        <f>100-B16</f>
        <v>44</v>
      </c>
      <c r="C17" s="19">
        <f t="shared" ref="C17:E17" si="7">100-C16</f>
        <v>6</v>
      </c>
      <c r="D17" s="19">
        <f t="shared" si="7"/>
        <v>34</v>
      </c>
      <c r="E17" s="19">
        <f t="shared" si="7"/>
        <v>77</v>
      </c>
      <c r="F17" s="19">
        <v>0</v>
      </c>
      <c r="G17" s="19">
        <v>45</v>
      </c>
    </row>
    <row r="18" spans="1:7" ht="15.75" customHeight="1" x14ac:dyDescent="0.25">
      <c r="A18" s="358"/>
      <c r="B18" s="359"/>
      <c r="C18" s="359"/>
      <c r="D18" s="359"/>
      <c r="E18" s="359"/>
      <c r="F18" s="359"/>
      <c r="G18" s="359"/>
    </row>
    <row r="19" spans="1:7" x14ac:dyDescent="0.25">
      <c r="A19" s="360">
        <v>7</v>
      </c>
      <c r="B19" s="359"/>
      <c r="C19" s="359"/>
      <c r="D19" s="359"/>
      <c r="E19" s="359"/>
      <c r="F19" s="359"/>
      <c r="G19" s="359"/>
    </row>
    <row r="20" spans="1:7" x14ac:dyDescent="0.25">
      <c r="A20" s="76"/>
      <c r="B20" s="76"/>
      <c r="C20" s="76"/>
      <c r="D20" s="76"/>
      <c r="E20" s="76"/>
      <c r="F20" s="76"/>
      <c r="G20" s="76"/>
    </row>
    <row r="21" spans="1:7" x14ac:dyDescent="0.25">
      <c r="A21" s="197"/>
      <c r="B21" s="197"/>
      <c r="C21" s="197"/>
      <c r="D21" s="197"/>
      <c r="E21" s="197"/>
      <c r="F21" s="197"/>
      <c r="G21" s="197"/>
    </row>
    <row r="22" spans="1:7" x14ac:dyDescent="0.25">
      <c r="A22" s="197"/>
      <c r="B22" s="197"/>
      <c r="C22" s="197"/>
      <c r="D22" s="197"/>
      <c r="E22" s="197"/>
      <c r="F22" s="197"/>
      <c r="G22" s="197"/>
    </row>
    <row r="23" spans="1:7" x14ac:dyDescent="0.25">
      <c r="A23" s="197"/>
      <c r="B23" s="197"/>
      <c r="C23" s="197"/>
      <c r="D23" s="197"/>
      <c r="E23" s="197"/>
      <c r="F23" s="197"/>
      <c r="G23" s="197"/>
    </row>
    <row r="24" spans="1:7" x14ac:dyDescent="0.25">
      <c r="A24" s="197"/>
      <c r="B24" s="197"/>
      <c r="C24" s="197"/>
      <c r="D24" s="197"/>
      <c r="E24" s="197"/>
      <c r="F24" s="197"/>
      <c r="G24" s="197"/>
    </row>
    <row r="25" spans="1:7" x14ac:dyDescent="0.25">
      <c r="A25" s="197"/>
      <c r="B25" s="197"/>
      <c r="C25" s="197"/>
      <c r="D25" s="197"/>
      <c r="E25" s="197"/>
      <c r="F25" s="197"/>
      <c r="G25" s="197"/>
    </row>
    <row r="26" spans="1:7" x14ac:dyDescent="0.25">
      <c r="A26" s="197"/>
      <c r="B26" s="197"/>
      <c r="C26" s="197"/>
      <c r="D26" s="197"/>
      <c r="E26" s="197"/>
      <c r="F26" s="197"/>
      <c r="G26" s="197"/>
    </row>
    <row r="27" spans="1:7" x14ac:dyDescent="0.25">
      <c r="A27" s="197"/>
      <c r="B27" s="197"/>
      <c r="C27" s="197"/>
      <c r="D27" s="197"/>
      <c r="E27" s="197"/>
      <c r="F27" s="197"/>
      <c r="G27" s="197"/>
    </row>
    <row r="28" spans="1:7" x14ac:dyDescent="0.25">
      <c r="A28" s="197"/>
      <c r="B28" s="197"/>
      <c r="C28" s="197"/>
      <c r="D28" s="197"/>
      <c r="E28" s="197"/>
      <c r="F28" s="197"/>
      <c r="G28" s="197"/>
    </row>
    <row r="29" spans="1:7" x14ac:dyDescent="0.25">
      <c r="A29" s="197"/>
      <c r="B29" s="197"/>
      <c r="C29" s="197"/>
      <c r="D29" s="197"/>
      <c r="E29" s="197"/>
      <c r="F29" s="197"/>
      <c r="G29" s="197"/>
    </row>
    <row r="30" spans="1:7" x14ac:dyDescent="0.25">
      <c r="A30" s="197"/>
      <c r="B30" s="197"/>
      <c r="C30" s="197"/>
      <c r="D30" s="197"/>
      <c r="E30" s="197"/>
      <c r="F30" s="197"/>
      <c r="G30" s="197"/>
    </row>
    <row r="31" spans="1:7" x14ac:dyDescent="0.25">
      <c r="A31" s="197"/>
      <c r="B31" s="197"/>
      <c r="C31" s="197"/>
      <c r="D31" s="197"/>
      <c r="E31" s="197"/>
      <c r="F31" s="197"/>
      <c r="G31" s="197"/>
    </row>
    <row r="32" spans="1:7" x14ac:dyDescent="0.25">
      <c r="A32" s="197"/>
      <c r="B32" s="197"/>
      <c r="C32" s="197"/>
      <c r="D32" s="197"/>
      <c r="E32" s="197"/>
      <c r="F32" s="197"/>
      <c r="G32" s="197"/>
    </row>
    <row r="33" spans="1:7" x14ac:dyDescent="0.25">
      <c r="A33" s="197"/>
      <c r="B33" s="197"/>
      <c r="C33" s="197"/>
      <c r="D33" s="197"/>
      <c r="E33" s="197"/>
      <c r="F33" s="197"/>
      <c r="G33" s="197"/>
    </row>
    <row r="34" spans="1:7" x14ac:dyDescent="0.25">
      <c r="A34" s="197"/>
      <c r="B34" s="197"/>
      <c r="C34" s="197"/>
      <c r="D34" s="197"/>
      <c r="E34" s="197"/>
      <c r="F34" s="197"/>
      <c r="G34" s="197"/>
    </row>
    <row r="35" spans="1:7" x14ac:dyDescent="0.25">
      <c r="A35" s="75"/>
      <c r="B35" s="75"/>
      <c r="C35" s="75"/>
      <c r="D35" s="75"/>
      <c r="E35" s="75"/>
      <c r="F35" s="75"/>
      <c r="G35" s="75"/>
    </row>
    <row r="36" spans="1:7" x14ac:dyDescent="0.25">
      <c r="A36" s="75"/>
      <c r="B36" s="75"/>
      <c r="C36" s="75"/>
      <c r="D36" s="75"/>
      <c r="E36" s="75"/>
      <c r="F36" s="75"/>
      <c r="G36" s="75"/>
    </row>
  </sheetData>
  <mergeCells count="4">
    <mergeCell ref="A1:G1"/>
    <mergeCell ref="A2:G2"/>
    <mergeCell ref="A18:G18"/>
    <mergeCell ref="A19:G19"/>
  </mergeCells>
  <pageMargins left="0.7" right="0.7" top="0.75" bottom="0.75" header="0.3" footer="0.3"/>
  <pageSetup scale="95" orientation="landscape" horizontalDpi="0" verticalDpi="0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3"/>
  <sheetViews>
    <sheetView workbookViewId="0">
      <selection activeCell="G18" sqref="G18"/>
    </sheetView>
  </sheetViews>
  <sheetFormatPr defaultColWidth="10.85546875" defaultRowHeight="15" x14ac:dyDescent="0.25"/>
  <cols>
    <col min="1" max="16384" width="10.85546875" style="329"/>
  </cols>
  <sheetData>
    <row r="1" spans="1:11" ht="15.75" customHeight="1" x14ac:dyDescent="0.25">
      <c r="A1" s="355" t="s">
        <v>329</v>
      </c>
      <c r="B1" s="356"/>
      <c r="C1" s="356"/>
      <c r="D1" s="356"/>
      <c r="E1" s="356"/>
      <c r="F1" s="356"/>
      <c r="G1" s="356"/>
      <c r="H1" s="356"/>
      <c r="I1" s="356"/>
      <c r="J1" s="356"/>
      <c r="K1" s="356"/>
    </row>
    <row r="2" spans="1:11" ht="15.75" customHeight="1" x14ac:dyDescent="0.25">
      <c r="A2" s="355" t="s">
        <v>322</v>
      </c>
      <c r="B2" s="356"/>
      <c r="C2" s="356"/>
      <c r="D2" s="356"/>
      <c r="E2" s="356"/>
      <c r="F2" s="356"/>
      <c r="G2" s="356"/>
      <c r="H2" s="356"/>
      <c r="I2" s="356"/>
      <c r="J2" s="356"/>
      <c r="K2" s="356"/>
    </row>
    <row r="3" spans="1:11" s="18" customFormat="1" ht="30" x14ac:dyDescent="0.25">
      <c r="A3" s="17" t="s">
        <v>74</v>
      </c>
      <c r="B3" s="17" t="s">
        <v>24</v>
      </c>
      <c r="C3" s="17" t="s">
        <v>171</v>
      </c>
      <c r="D3" s="17" t="s">
        <v>323</v>
      </c>
      <c r="E3" s="17" t="s">
        <v>162</v>
      </c>
      <c r="F3" s="17" t="s">
        <v>324</v>
      </c>
      <c r="G3" s="17" t="s">
        <v>164</v>
      </c>
      <c r="H3" s="17" t="s">
        <v>325</v>
      </c>
      <c r="I3" s="17" t="s">
        <v>326</v>
      </c>
      <c r="J3" s="17" t="s">
        <v>327</v>
      </c>
      <c r="K3" s="17" t="s">
        <v>328</v>
      </c>
    </row>
    <row r="4" spans="1:11" x14ac:dyDescent="0.25">
      <c r="A4" s="19">
        <v>1</v>
      </c>
      <c r="B4" s="19" t="s">
        <v>31</v>
      </c>
      <c r="C4" s="19">
        <v>6</v>
      </c>
      <c r="D4" s="19">
        <v>1</v>
      </c>
      <c r="E4" s="19">
        <v>1</v>
      </c>
      <c r="F4" s="19">
        <v>1</v>
      </c>
      <c r="G4" s="19">
        <v>1</v>
      </c>
      <c r="H4" s="19">
        <v>11</v>
      </c>
      <c r="I4" s="19">
        <v>18.52</v>
      </c>
      <c r="J4" s="19">
        <v>3</v>
      </c>
      <c r="K4" s="19">
        <v>8.16</v>
      </c>
    </row>
    <row r="5" spans="1:11" x14ac:dyDescent="0.25">
      <c r="A5" s="19">
        <v>2</v>
      </c>
      <c r="B5" s="19" t="s">
        <v>32</v>
      </c>
      <c r="C5" s="19">
        <v>4</v>
      </c>
      <c r="D5" s="19">
        <v>0</v>
      </c>
      <c r="E5" s="19">
        <v>0</v>
      </c>
      <c r="F5" s="19">
        <v>0</v>
      </c>
      <c r="G5" s="19">
        <v>0</v>
      </c>
      <c r="H5" s="19">
        <v>0</v>
      </c>
      <c r="I5" s="19">
        <v>0</v>
      </c>
      <c r="J5" s="19">
        <v>0</v>
      </c>
      <c r="K5" s="19">
        <v>0</v>
      </c>
    </row>
    <row r="6" spans="1:11" x14ac:dyDescent="0.25">
      <c r="A6" s="19">
        <v>3</v>
      </c>
      <c r="B6" s="19" t="s">
        <v>33</v>
      </c>
      <c r="C6" s="19">
        <v>16</v>
      </c>
      <c r="D6" s="19">
        <v>0</v>
      </c>
      <c r="E6" s="19">
        <v>0</v>
      </c>
      <c r="F6" s="19">
        <v>0</v>
      </c>
      <c r="G6" s="19"/>
      <c r="H6" s="19">
        <v>34</v>
      </c>
      <c r="I6" s="19">
        <v>141.30000000000001</v>
      </c>
      <c r="J6" s="19">
        <v>0</v>
      </c>
      <c r="K6" s="19">
        <v>0</v>
      </c>
    </row>
    <row r="7" spans="1:11" x14ac:dyDescent="0.25">
      <c r="A7" s="19">
        <v>4</v>
      </c>
      <c r="B7" s="19" t="s">
        <v>34</v>
      </c>
      <c r="C7" s="19">
        <v>13</v>
      </c>
      <c r="D7" s="19">
        <v>10</v>
      </c>
      <c r="E7" s="19">
        <v>15</v>
      </c>
      <c r="F7" s="19">
        <v>10</v>
      </c>
      <c r="G7" s="19">
        <v>8.6999999999999993</v>
      </c>
      <c r="H7" s="19">
        <v>36</v>
      </c>
      <c r="I7" s="19">
        <v>97.79</v>
      </c>
      <c r="J7" s="19">
        <v>9</v>
      </c>
      <c r="K7" s="19">
        <v>11.15</v>
      </c>
    </row>
    <row r="8" spans="1:11" x14ac:dyDescent="0.25">
      <c r="A8" s="19">
        <v>5</v>
      </c>
      <c r="B8" s="19" t="s">
        <v>35</v>
      </c>
      <c r="C8" s="19">
        <v>4</v>
      </c>
      <c r="D8" s="19">
        <v>0</v>
      </c>
      <c r="E8" s="19">
        <v>0</v>
      </c>
      <c r="F8" s="19">
        <v>0</v>
      </c>
      <c r="G8" s="19"/>
      <c r="H8" s="19">
        <v>0</v>
      </c>
      <c r="I8" s="19">
        <v>0</v>
      </c>
      <c r="J8" s="19">
        <v>0</v>
      </c>
      <c r="K8" s="19">
        <v>0</v>
      </c>
    </row>
    <row r="9" spans="1:11" x14ac:dyDescent="0.25">
      <c r="A9" s="19">
        <v>6</v>
      </c>
      <c r="B9" s="19" t="s">
        <v>36</v>
      </c>
      <c r="C9" s="19">
        <v>28</v>
      </c>
      <c r="D9" s="19">
        <v>30</v>
      </c>
      <c r="E9" s="19">
        <v>25.68</v>
      </c>
      <c r="F9" s="19">
        <v>30</v>
      </c>
      <c r="G9" s="19">
        <v>25.68</v>
      </c>
      <c r="H9" s="19">
        <v>74</v>
      </c>
      <c r="I9" s="19">
        <v>91.04</v>
      </c>
      <c r="J9" s="19">
        <v>2</v>
      </c>
      <c r="K9" s="19">
        <v>4.03</v>
      </c>
    </row>
    <row r="10" spans="1:11" x14ac:dyDescent="0.25">
      <c r="A10" s="19">
        <v>7</v>
      </c>
      <c r="B10" s="19" t="s">
        <v>37</v>
      </c>
      <c r="C10" s="19">
        <v>29</v>
      </c>
      <c r="D10" s="19">
        <v>0</v>
      </c>
      <c r="E10" s="19">
        <v>0</v>
      </c>
      <c r="F10" s="19">
        <v>0</v>
      </c>
      <c r="G10" s="19">
        <v>0</v>
      </c>
      <c r="H10" s="19">
        <v>73</v>
      </c>
      <c r="I10" s="19">
        <v>344.01</v>
      </c>
      <c r="J10" s="19">
        <v>1</v>
      </c>
      <c r="K10" s="19">
        <v>0.67</v>
      </c>
    </row>
    <row r="11" spans="1:11" x14ac:dyDescent="0.25">
      <c r="A11" s="19">
        <v>8</v>
      </c>
      <c r="B11" s="19" t="s">
        <v>38</v>
      </c>
      <c r="C11" s="19">
        <v>4</v>
      </c>
      <c r="D11" s="19">
        <v>0</v>
      </c>
      <c r="E11" s="19">
        <v>0</v>
      </c>
      <c r="F11" s="19">
        <v>0</v>
      </c>
      <c r="G11" s="19">
        <v>0</v>
      </c>
      <c r="H11" s="19">
        <v>3</v>
      </c>
      <c r="I11" s="19">
        <v>4.79</v>
      </c>
      <c r="J11" s="19">
        <v>0</v>
      </c>
      <c r="K11" s="19">
        <v>0</v>
      </c>
    </row>
    <row r="12" spans="1:11" x14ac:dyDescent="0.25">
      <c r="A12" s="19">
        <v>9</v>
      </c>
      <c r="B12" s="19" t="s">
        <v>39</v>
      </c>
      <c r="C12" s="19">
        <v>6</v>
      </c>
      <c r="D12" s="19">
        <v>1</v>
      </c>
      <c r="E12" s="19">
        <v>14.18</v>
      </c>
      <c r="F12" s="19">
        <v>1</v>
      </c>
      <c r="G12" s="19">
        <v>2.9</v>
      </c>
      <c r="H12" s="19">
        <v>15</v>
      </c>
      <c r="I12" s="19">
        <v>48.97</v>
      </c>
      <c r="J12" s="19">
        <v>1</v>
      </c>
      <c r="K12" s="19">
        <v>4.16</v>
      </c>
    </row>
    <row r="13" spans="1:11" x14ac:dyDescent="0.25">
      <c r="A13" s="19">
        <v>10</v>
      </c>
      <c r="B13" s="19" t="s">
        <v>40</v>
      </c>
      <c r="C13" s="19">
        <v>5</v>
      </c>
      <c r="D13" s="19">
        <v>0</v>
      </c>
      <c r="E13" s="19">
        <v>0</v>
      </c>
      <c r="F13" s="19">
        <v>0</v>
      </c>
      <c r="G13" s="19">
        <v>0</v>
      </c>
      <c r="H13" s="19">
        <v>2</v>
      </c>
      <c r="I13" s="19">
        <v>7.86</v>
      </c>
      <c r="J13" s="19">
        <v>1</v>
      </c>
      <c r="K13" s="19">
        <v>3.6</v>
      </c>
    </row>
    <row r="14" spans="1:11" x14ac:dyDescent="0.25">
      <c r="A14" s="19">
        <v>11</v>
      </c>
      <c r="B14" s="19" t="s">
        <v>41</v>
      </c>
      <c r="C14" s="19">
        <v>12</v>
      </c>
      <c r="D14" s="19">
        <v>11</v>
      </c>
      <c r="E14" s="19">
        <v>26.45</v>
      </c>
      <c r="F14" s="19">
        <v>0</v>
      </c>
      <c r="G14" s="19">
        <v>0</v>
      </c>
      <c r="H14" s="19">
        <v>11</v>
      </c>
      <c r="I14" s="19">
        <v>26.45</v>
      </c>
      <c r="J14" s="19">
        <v>8</v>
      </c>
      <c r="K14" s="19">
        <v>17</v>
      </c>
    </row>
    <row r="15" spans="1:11" x14ac:dyDescent="0.25">
      <c r="A15" s="19">
        <v>12</v>
      </c>
      <c r="B15" s="19" t="s">
        <v>42</v>
      </c>
      <c r="C15" s="19">
        <v>4</v>
      </c>
      <c r="D15" s="19">
        <v>0</v>
      </c>
      <c r="E15" s="19">
        <v>0</v>
      </c>
      <c r="F15" s="19">
        <v>0</v>
      </c>
      <c r="G15" s="19">
        <v>0</v>
      </c>
      <c r="H15" s="19">
        <v>13</v>
      </c>
      <c r="I15" s="19">
        <v>44.6</v>
      </c>
      <c r="J15" s="19">
        <v>4</v>
      </c>
      <c r="K15" s="19">
        <v>9.19</v>
      </c>
    </row>
    <row r="16" spans="1:11" x14ac:dyDescent="0.25">
      <c r="A16" s="19">
        <v>13</v>
      </c>
      <c r="B16" s="19" t="s">
        <v>43</v>
      </c>
      <c r="C16" s="19">
        <v>33</v>
      </c>
      <c r="D16" s="19">
        <v>11</v>
      </c>
      <c r="E16" s="19">
        <v>14.58</v>
      </c>
      <c r="F16" s="19">
        <v>11</v>
      </c>
      <c r="G16" s="19">
        <v>14.58</v>
      </c>
      <c r="H16" s="19">
        <v>180</v>
      </c>
      <c r="I16" s="19">
        <v>848.66</v>
      </c>
      <c r="J16" s="19">
        <v>8</v>
      </c>
      <c r="K16" s="19">
        <v>24.68</v>
      </c>
    </row>
    <row r="17" spans="1:11" x14ac:dyDescent="0.25">
      <c r="A17" s="19">
        <v>14</v>
      </c>
      <c r="B17" s="19" t="s">
        <v>44</v>
      </c>
      <c r="C17" s="19">
        <v>4</v>
      </c>
      <c r="D17" s="19">
        <v>0</v>
      </c>
      <c r="E17" s="19">
        <v>0</v>
      </c>
      <c r="F17" s="19">
        <v>0</v>
      </c>
      <c r="G17" s="19">
        <v>0</v>
      </c>
      <c r="H17" s="19">
        <v>0</v>
      </c>
      <c r="I17" s="19">
        <v>0</v>
      </c>
      <c r="J17" s="19">
        <v>0</v>
      </c>
      <c r="K17" s="19">
        <v>0</v>
      </c>
    </row>
    <row r="18" spans="1:11" x14ac:dyDescent="0.25">
      <c r="A18" s="19">
        <v>15</v>
      </c>
      <c r="B18" s="19" t="s">
        <v>45</v>
      </c>
      <c r="C18" s="19">
        <v>316</v>
      </c>
      <c r="D18" s="19">
        <v>794</v>
      </c>
      <c r="E18" s="19">
        <v>1154.98</v>
      </c>
      <c r="F18" s="19">
        <v>794</v>
      </c>
      <c r="G18" s="19">
        <v>1154.98</v>
      </c>
      <c r="H18" s="19">
        <v>2260</v>
      </c>
      <c r="I18" s="19">
        <v>6584.63</v>
      </c>
      <c r="J18" s="19">
        <v>57</v>
      </c>
      <c r="K18" s="19">
        <v>243</v>
      </c>
    </row>
    <row r="19" spans="1:11" x14ac:dyDescent="0.25">
      <c r="A19" s="19">
        <v>16</v>
      </c>
      <c r="B19" s="19" t="s">
        <v>46</v>
      </c>
      <c r="C19" s="19">
        <v>15</v>
      </c>
      <c r="D19" s="19">
        <v>3</v>
      </c>
      <c r="E19" s="19">
        <v>4.01</v>
      </c>
      <c r="F19" s="19">
        <v>3</v>
      </c>
      <c r="G19" s="19">
        <v>4.01</v>
      </c>
      <c r="H19" s="19">
        <v>50</v>
      </c>
      <c r="I19" s="19">
        <v>109.2</v>
      </c>
      <c r="J19" s="19">
        <v>10</v>
      </c>
      <c r="K19" s="19">
        <v>25.12</v>
      </c>
    </row>
    <row r="20" spans="1:11" x14ac:dyDescent="0.25">
      <c r="A20" s="19">
        <v>17</v>
      </c>
      <c r="B20" s="19" t="s">
        <v>47</v>
      </c>
      <c r="C20" s="19">
        <v>43</v>
      </c>
      <c r="D20" s="19">
        <v>0</v>
      </c>
      <c r="E20" s="19">
        <v>0</v>
      </c>
      <c r="F20" s="19">
        <v>0</v>
      </c>
      <c r="G20" s="19"/>
      <c r="H20" s="19">
        <v>30</v>
      </c>
      <c r="I20" s="19">
        <v>118</v>
      </c>
      <c r="J20" s="19">
        <v>2</v>
      </c>
      <c r="K20" s="19">
        <v>0.04</v>
      </c>
    </row>
    <row r="21" spans="1:11" x14ac:dyDescent="0.25">
      <c r="A21" s="19">
        <v>18</v>
      </c>
      <c r="B21" s="19" t="s">
        <v>48</v>
      </c>
      <c r="C21" s="19">
        <v>28</v>
      </c>
      <c r="D21" s="19">
        <v>33</v>
      </c>
      <c r="E21" s="19">
        <v>90.5</v>
      </c>
      <c r="F21" s="19">
        <v>7</v>
      </c>
      <c r="G21" s="19">
        <v>8.23</v>
      </c>
      <c r="H21" s="19">
        <v>33</v>
      </c>
      <c r="I21" s="19">
        <v>95.24</v>
      </c>
      <c r="J21" s="19">
        <v>3</v>
      </c>
      <c r="K21" s="19">
        <v>11.22</v>
      </c>
    </row>
    <row r="22" spans="1:11" x14ac:dyDescent="0.25">
      <c r="A22" s="19">
        <v>19</v>
      </c>
      <c r="B22" s="19" t="s">
        <v>49</v>
      </c>
      <c r="C22" s="19">
        <v>16</v>
      </c>
      <c r="D22" s="19">
        <v>3</v>
      </c>
      <c r="E22" s="19">
        <v>21</v>
      </c>
      <c r="F22" s="19">
        <v>3</v>
      </c>
      <c r="G22" s="19">
        <v>10.94</v>
      </c>
      <c r="H22" s="19">
        <v>52</v>
      </c>
      <c r="I22" s="19">
        <v>167.82</v>
      </c>
      <c r="J22" s="19">
        <v>0</v>
      </c>
      <c r="K22" s="19">
        <v>0</v>
      </c>
    </row>
    <row r="23" spans="1:11" x14ac:dyDescent="0.25">
      <c r="A23" s="19">
        <v>20</v>
      </c>
      <c r="B23" s="19" t="s">
        <v>50</v>
      </c>
      <c r="C23" s="19">
        <v>13</v>
      </c>
      <c r="D23" s="19">
        <v>2</v>
      </c>
      <c r="E23" s="19">
        <v>5.23</v>
      </c>
      <c r="F23" s="19">
        <v>2</v>
      </c>
      <c r="G23" s="19">
        <v>5.23</v>
      </c>
      <c r="H23" s="19">
        <v>84</v>
      </c>
      <c r="I23" s="19">
        <v>199.58</v>
      </c>
      <c r="J23" s="19">
        <v>0</v>
      </c>
      <c r="K23" s="19">
        <v>0</v>
      </c>
    </row>
    <row r="24" spans="1:11" x14ac:dyDescent="0.25">
      <c r="A24" s="19">
        <v>21</v>
      </c>
      <c r="B24" s="19" t="s">
        <v>51</v>
      </c>
      <c r="C24" s="19">
        <v>5</v>
      </c>
      <c r="D24" s="19">
        <v>0</v>
      </c>
      <c r="E24" s="19">
        <v>0</v>
      </c>
      <c r="F24" s="19">
        <v>0</v>
      </c>
      <c r="G24" s="19">
        <v>0</v>
      </c>
      <c r="H24" s="19">
        <v>7</v>
      </c>
      <c r="I24" s="19">
        <v>16</v>
      </c>
      <c r="J24" s="19">
        <v>0</v>
      </c>
      <c r="K24" s="19">
        <v>0</v>
      </c>
    </row>
    <row r="25" spans="1:11" x14ac:dyDescent="0.25">
      <c r="A25" s="20" t="s">
        <v>83</v>
      </c>
      <c r="B25" s="20" t="s">
        <v>5</v>
      </c>
      <c r="C25" s="20">
        <f>SUM(C4:C24)</f>
        <v>604</v>
      </c>
      <c r="D25" s="20">
        <v>899</v>
      </c>
      <c r="E25" s="20">
        <v>1372.61</v>
      </c>
      <c r="F25" s="20">
        <v>862</v>
      </c>
      <c r="G25" s="20">
        <v>1236.25</v>
      </c>
      <c r="H25" s="20">
        <v>2968</v>
      </c>
      <c r="I25" s="20">
        <v>8964.4599999999991</v>
      </c>
      <c r="J25" s="20">
        <v>109</v>
      </c>
      <c r="K25" s="20">
        <v>362.02</v>
      </c>
    </row>
    <row r="26" spans="1:11" x14ac:dyDescent="0.25">
      <c r="A26" s="21">
        <v>1</v>
      </c>
      <c r="B26" s="37" t="s">
        <v>53</v>
      </c>
      <c r="C26" s="21">
        <v>47</v>
      </c>
      <c r="D26" s="21">
        <v>0</v>
      </c>
      <c r="E26" s="21">
        <v>0</v>
      </c>
      <c r="F26" s="21">
        <v>0</v>
      </c>
      <c r="G26" s="21">
        <v>0</v>
      </c>
      <c r="H26" s="21">
        <v>0</v>
      </c>
      <c r="I26" s="21">
        <v>0</v>
      </c>
      <c r="J26" s="21">
        <v>0</v>
      </c>
      <c r="K26" s="21">
        <v>0</v>
      </c>
    </row>
    <row r="27" spans="1:11" x14ac:dyDescent="0.25">
      <c r="A27" s="21">
        <v>2</v>
      </c>
      <c r="B27" s="37" t="s">
        <v>54</v>
      </c>
      <c r="C27" s="21">
        <v>7</v>
      </c>
      <c r="D27" s="21">
        <v>0</v>
      </c>
      <c r="E27" s="21">
        <v>0</v>
      </c>
      <c r="F27" s="21">
        <v>0</v>
      </c>
      <c r="G27" s="21">
        <v>0</v>
      </c>
      <c r="H27" s="21">
        <v>0</v>
      </c>
      <c r="I27" s="21">
        <v>0</v>
      </c>
      <c r="J27" s="21">
        <v>0</v>
      </c>
      <c r="K27" s="21">
        <v>0</v>
      </c>
    </row>
    <row r="28" spans="1:11" x14ac:dyDescent="0.25">
      <c r="A28" s="21">
        <v>3</v>
      </c>
      <c r="B28" s="37" t="s">
        <v>55</v>
      </c>
      <c r="C28" s="21">
        <v>24</v>
      </c>
      <c r="D28" s="21">
        <v>0</v>
      </c>
      <c r="E28" s="21">
        <v>0</v>
      </c>
      <c r="F28" s="21">
        <v>0</v>
      </c>
      <c r="G28" s="21"/>
      <c r="H28" s="21">
        <v>0</v>
      </c>
      <c r="I28" s="21">
        <v>0</v>
      </c>
      <c r="J28" s="21">
        <v>0</v>
      </c>
      <c r="K28" s="21">
        <v>0</v>
      </c>
    </row>
    <row r="29" spans="1:11" x14ac:dyDescent="0.25">
      <c r="A29" s="21">
        <v>4</v>
      </c>
      <c r="B29" s="37" t="s">
        <v>56</v>
      </c>
      <c r="C29" s="21">
        <v>6</v>
      </c>
      <c r="D29" s="21">
        <v>0</v>
      </c>
      <c r="E29" s="21">
        <v>0</v>
      </c>
      <c r="F29" s="21">
        <v>0</v>
      </c>
      <c r="G29" s="21">
        <v>0</v>
      </c>
      <c r="H29" s="21">
        <v>0</v>
      </c>
      <c r="I29" s="21">
        <v>0</v>
      </c>
      <c r="J29" s="21">
        <v>0</v>
      </c>
      <c r="K29" s="21">
        <v>0</v>
      </c>
    </row>
    <row r="30" spans="1:11" x14ac:dyDescent="0.25">
      <c r="A30" s="21">
        <v>5</v>
      </c>
      <c r="B30" s="37" t="s">
        <v>57</v>
      </c>
      <c r="C30" s="21">
        <v>23</v>
      </c>
      <c r="D30" s="21">
        <v>0</v>
      </c>
      <c r="E30" s="21">
        <v>0</v>
      </c>
      <c r="F30" s="21">
        <v>0</v>
      </c>
      <c r="G30" s="21">
        <v>0</v>
      </c>
      <c r="H30" s="21">
        <v>29</v>
      </c>
      <c r="I30" s="21">
        <v>43.32</v>
      </c>
      <c r="J30" s="21">
        <v>0</v>
      </c>
      <c r="K30" s="21">
        <v>0</v>
      </c>
    </row>
    <row r="31" spans="1:11" x14ac:dyDescent="0.25">
      <c r="A31" s="21">
        <v>6</v>
      </c>
      <c r="B31" s="37" t="s">
        <v>58</v>
      </c>
      <c r="C31" s="21">
        <v>4</v>
      </c>
      <c r="D31" s="21">
        <v>0</v>
      </c>
      <c r="E31" s="21">
        <v>0</v>
      </c>
      <c r="F31" s="21">
        <v>0</v>
      </c>
      <c r="G31" s="21">
        <v>0</v>
      </c>
      <c r="H31" s="21">
        <v>0</v>
      </c>
      <c r="I31" s="21">
        <v>0</v>
      </c>
      <c r="J31" s="21">
        <v>0</v>
      </c>
      <c r="K31" s="21">
        <v>0</v>
      </c>
    </row>
    <row r="32" spans="1:11" x14ac:dyDescent="0.25">
      <c r="A32" s="21">
        <v>7</v>
      </c>
      <c r="B32" s="37" t="s">
        <v>59</v>
      </c>
      <c r="C32" s="21">
        <v>4</v>
      </c>
      <c r="D32" s="21">
        <v>0</v>
      </c>
      <c r="E32" s="21">
        <v>0</v>
      </c>
      <c r="F32" s="21">
        <v>0</v>
      </c>
      <c r="G32" s="21">
        <v>0</v>
      </c>
      <c r="H32" s="21">
        <v>0</v>
      </c>
      <c r="I32" s="21">
        <v>0</v>
      </c>
      <c r="J32" s="21">
        <v>0</v>
      </c>
      <c r="K32" s="21">
        <v>0</v>
      </c>
    </row>
    <row r="33" spans="1:11" x14ac:dyDescent="0.25">
      <c r="A33" s="21">
        <v>8</v>
      </c>
      <c r="B33" s="37" t="s">
        <v>60</v>
      </c>
      <c r="C33" s="21">
        <v>4</v>
      </c>
      <c r="D33" s="21">
        <v>0</v>
      </c>
      <c r="E33" s="21">
        <v>0</v>
      </c>
      <c r="F33" s="21">
        <v>0</v>
      </c>
      <c r="G33" s="21">
        <v>0</v>
      </c>
      <c r="H33" s="21">
        <v>0</v>
      </c>
      <c r="I33" s="21">
        <v>0</v>
      </c>
      <c r="J33" s="21">
        <v>0</v>
      </c>
      <c r="K33" s="21">
        <v>0</v>
      </c>
    </row>
    <row r="34" spans="1:11" x14ac:dyDescent="0.25">
      <c r="A34" s="21">
        <v>9</v>
      </c>
      <c r="B34" s="37" t="s">
        <v>61</v>
      </c>
      <c r="C34" s="21">
        <v>4</v>
      </c>
      <c r="D34" s="21">
        <v>0</v>
      </c>
      <c r="E34" s="21">
        <v>0</v>
      </c>
      <c r="F34" s="21">
        <v>0</v>
      </c>
      <c r="G34" s="21">
        <v>0</v>
      </c>
      <c r="H34" s="21">
        <v>0</v>
      </c>
      <c r="I34" s="21">
        <v>0</v>
      </c>
      <c r="J34" s="21">
        <v>0</v>
      </c>
      <c r="K34" s="21">
        <v>0</v>
      </c>
    </row>
    <row r="35" spans="1:11" x14ac:dyDescent="0.25">
      <c r="A35" s="21">
        <v>10</v>
      </c>
      <c r="B35" s="37" t="s">
        <v>62</v>
      </c>
      <c r="C35" s="21">
        <v>0</v>
      </c>
      <c r="D35" s="21">
        <v>0</v>
      </c>
      <c r="E35" s="21">
        <v>0</v>
      </c>
      <c r="F35" s="21">
        <v>0</v>
      </c>
      <c r="G35" s="21">
        <v>0</v>
      </c>
      <c r="H35" s="21">
        <v>0</v>
      </c>
      <c r="I35" s="21">
        <v>0</v>
      </c>
      <c r="J35" s="21">
        <v>0</v>
      </c>
      <c r="K35" s="21">
        <v>0</v>
      </c>
    </row>
    <row r="36" spans="1:11" x14ac:dyDescent="0.25">
      <c r="A36" s="22" t="s">
        <v>85</v>
      </c>
      <c r="B36" s="51" t="s">
        <v>5</v>
      </c>
      <c r="C36" s="22">
        <f>SUM(C26:C35)</f>
        <v>123</v>
      </c>
      <c r="D36" s="22">
        <v>0</v>
      </c>
      <c r="E36" s="22">
        <v>0</v>
      </c>
      <c r="F36" s="22">
        <v>0</v>
      </c>
      <c r="G36" s="22">
        <v>0</v>
      </c>
      <c r="H36" s="22">
        <v>29</v>
      </c>
      <c r="I36" s="22">
        <v>43.32</v>
      </c>
      <c r="J36" s="22">
        <v>0</v>
      </c>
      <c r="K36" s="22">
        <v>0</v>
      </c>
    </row>
    <row r="37" spans="1:11" x14ac:dyDescent="0.25">
      <c r="A37" s="19">
        <v>1</v>
      </c>
      <c r="B37" s="19" t="s">
        <v>64</v>
      </c>
      <c r="C37" s="19">
        <v>285</v>
      </c>
      <c r="D37" s="19">
        <v>62</v>
      </c>
      <c r="E37" s="19">
        <v>209.51</v>
      </c>
      <c r="F37" s="19">
        <v>62</v>
      </c>
      <c r="G37" s="19">
        <v>55.44</v>
      </c>
      <c r="H37" s="19">
        <v>375</v>
      </c>
      <c r="I37" s="19">
        <v>726.95</v>
      </c>
      <c r="J37" s="19">
        <v>26</v>
      </c>
      <c r="K37" s="19">
        <v>43.5</v>
      </c>
    </row>
    <row r="38" spans="1:11" x14ac:dyDescent="0.25">
      <c r="A38" s="20" t="s">
        <v>86</v>
      </c>
      <c r="B38" s="20" t="s">
        <v>5</v>
      </c>
      <c r="C38" s="20">
        <v>285</v>
      </c>
      <c r="D38" s="20">
        <v>62</v>
      </c>
      <c r="E38" s="20">
        <v>209.51</v>
      </c>
      <c r="F38" s="20">
        <v>62</v>
      </c>
      <c r="G38" s="20">
        <v>55.44</v>
      </c>
      <c r="H38" s="20">
        <v>375</v>
      </c>
      <c r="I38" s="20">
        <v>726.95</v>
      </c>
      <c r="J38" s="20">
        <v>26</v>
      </c>
      <c r="K38" s="20">
        <v>43.5</v>
      </c>
    </row>
    <row r="39" spans="1:11" x14ac:dyDescent="0.25">
      <c r="A39" s="19">
        <v>1</v>
      </c>
      <c r="B39" s="19" t="s">
        <v>66</v>
      </c>
      <c r="C39" s="19">
        <v>157</v>
      </c>
      <c r="D39" s="19">
        <v>4</v>
      </c>
      <c r="E39" s="19">
        <v>11.84</v>
      </c>
      <c r="F39" s="19">
        <v>3</v>
      </c>
      <c r="G39" s="19">
        <v>8.4</v>
      </c>
      <c r="H39" s="19">
        <v>187</v>
      </c>
      <c r="I39" s="19">
        <v>388</v>
      </c>
      <c r="J39" s="19">
        <v>0</v>
      </c>
      <c r="K39" s="19">
        <v>86.49</v>
      </c>
    </row>
    <row r="40" spans="1:11" x14ac:dyDescent="0.25">
      <c r="A40" s="19">
        <v>2</v>
      </c>
      <c r="B40" s="19" t="s">
        <v>67</v>
      </c>
      <c r="C40" s="19">
        <v>6</v>
      </c>
      <c r="D40" s="19">
        <v>0</v>
      </c>
      <c r="E40" s="19">
        <v>0</v>
      </c>
      <c r="F40" s="19">
        <v>0</v>
      </c>
      <c r="G40" s="19">
        <v>0</v>
      </c>
      <c r="H40" s="19">
        <v>7</v>
      </c>
      <c r="I40" s="19">
        <v>18.62</v>
      </c>
      <c r="J40" s="19">
        <v>0</v>
      </c>
      <c r="K40" s="19">
        <v>0</v>
      </c>
    </row>
    <row r="41" spans="1:11" x14ac:dyDescent="0.25">
      <c r="A41" s="19">
        <v>3</v>
      </c>
      <c r="B41" s="19" t="s">
        <v>68</v>
      </c>
      <c r="C41" s="19">
        <v>13</v>
      </c>
      <c r="D41" s="19">
        <v>0</v>
      </c>
      <c r="E41" s="19">
        <v>0</v>
      </c>
      <c r="F41" s="19">
        <v>0</v>
      </c>
      <c r="G41" s="19">
        <v>0</v>
      </c>
      <c r="H41" s="19">
        <v>12</v>
      </c>
      <c r="I41" s="19">
        <v>56.17</v>
      </c>
      <c r="J41" s="19">
        <v>1</v>
      </c>
      <c r="K41" s="19">
        <v>3.14</v>
      </c>
    </row>
    <row r="42" spans="1:11" x14ac:dyDescent="0.25">
      <c r="A42" s="19">
        <v>4</v>
      </c>
      <c r="B42" s="19" t="s">
        <v>69</v>
      </c>
      <c r="C42" s="19">
        <v>6</v>
      </c>
      <c r="D42" s="19">
        <v>0</v>
      </c>
      <c r="E42" s="19">
        <v>0</v>
      </c>
      <c r="F42" s="19">
        <v>0</v>
      </c>
      <c r="G42" s="19">
        <v>0</v>
      </c>
      <c r="H42" s="19">
        <v>0</v>
      </c>
      <c r="I42" s="19">
        <v>0</v>
      </c>
      <c r="J42" s="19">
        <v>0</v>
      </c>
      <c r="K42" s="19">
        <v>0</v>
      </c>
    </row>
    <row r="43" spans="1:11" x14ac:dyDescent="0.25">
      <c r="A43" s="20" t="s">
        <v>88</v>
      </c>
      <c r="B43" s="20" t="s">
        <v>5</v>
      </c>
      <c r="C43" s="20">
        <f>C25+C36+C38+C39+C40+C41+C42</f>
        <v>1194</v>
      </c>
      <c r="D43" s="20">
        <v>965</v>
      </c>
      <c r="E43" s="20">
        <v>1593.96</v>
      </c>
      <c r="F43" s="20">
        <v>927</v>
      </c>
      <c r="G43" s="20">
        <v>1300.0899999999999</v>
      </c>
      <c r="H43" s="20">
        <v>3578</v>
      </c>
      <c r="I43" s="20">
        <v>10197.52</v>
      </c>
      <c r="J43" s="20">
        <v>136</v>
      </c>
      <c r="K43" s="20">
        <v>495.15</v>
      </c>
    </row>
  </sheetData>
  <mergeCells count="2">
    <mergeCell ref="A1:K1"/>
    <mergeCell ref="A2:K2"/>
  </mergeCells>
  <pageMargins left="0.7" right="0.7" top="0.75" bottom="0.75" header="0.3" footer="0.3"/>
  <pageSetup orientation="landscape" horizontalDpi="0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7"/>
  <sheetViews>
    <sheetView workbookViewId="0">
      <selection activeCell="M9" sqref="M9"/>
    </sheetView>
  </sheetViews>
  <sheetFormatPr defaultColWidth="10.7109375" defaultRowHeight="15" x14ac:dyDescent="0.25"/>
  <cols>
    <col min="1" max="16384" width="10.7109375" style="88"/>
  </cols>
  <sheetData>
    <row r="1" spans="1:6" ht="31.5" customHeight="1" x14ac:dyDescent="0.25">
      <c r="A1" s="355" t="s">
        <v>330</v>
      </c>
      <c r="B1" s="356"/>
      <c r="C1" s="356"/>
      <c r="D1" s="356"/>
      <c r="E1" s="356"/>
      <c r="F1" s="356"/>
    </row>
    <row r="2" spans="1:6" ht="15.75" customHeight="1" x14ac:dyDescent="0.25">
      <c r="A2" s="355" t="s">
        <v>322</v>
      </c>
      <c r="B2" s="356"/>
      <c r="C2" s="356"/>
      <c r="D2" s="356"/>
      <c r="E2" s="356"/>
      <c r="F2" s="356"/>
    </row>
    <row r="3" spans="1:6" s="18" customFormat="1" ht="45" x14ac:dyDescent="0.25">
      <c r="A3" s="17" t="s">
        <v>74</v>
      </c>
      <c r="B3" s="17" t="s">
        <v>24</v>
      </c>
      <c r="C3" s="17" t="s">
        <v>331</v>
      </c>
      <c r="D3" s="17" t="s">
        <v>332</v>
      </c>
      <c r="E3" s="17" t="s">
        <v>333</v>
      </c>
      <c r="F3" s="17" t="s">
        <v>334</v>
      </c>
    </row>
    <row r="4" spans="1:6" x14ac:dyDescent="0.25">
      <c r="A4" s="19">
        <v>1</v>
      </c>
      <c r="B4" s="19" t="s">
        <v>31</v>
      </c>
      <c r="C4" s="19">
        <v>179</v>
      </c>
      <c r="D4" s="19">
        <v>25.31</v>
      </c>
      <c r="E4" s="19">
        <v>45</v>
      </c>
      <c r="F4" s="19">
        <v>152.03</v>
      </c>
    </row>
    <row r="5" spans="1:6" x14ac:dyDescent="0.25">
      <c r="A5" s="19">
        <v>2</v>
      </c>
      <c r="B5" s="19" t="s">
        <v>32</v>
      </c>
      <c r="C5" s="19">
        <v>0</v>
      </c>
      <c r="D5" s="19">
        <v>0</v>
      </c>
      <c r="E5" s="19">
        <v>0</v>
      </c>
      <c r="F5" s="19">
        <v>0</v>
      </c>
    </row>
    <row r="6" spans="1:6" x14ac:dyDescent="0.25">
      <c r="A6" s="19">
        <v>3</v>
      </c>
      <c r="B6" s="19" t="s">
        <v>33</v>
      </c>
      <c r="C6" s="19">
        <v>601</v>
      </c>
      <c r="D6" s="19">
        <v>0</v>
      </c>
      <c r="E6" s="19">
        <v>887</v>
      </c>
      <c r="F6" s="19">
        <v>319.95999999999998</v>
      </c>
    </row>
    <row r="7" spans="1:6" x14ac:dyDescent="0.25">
      <c r="A7" s="19">
        <v>4</v>
      </c>
      <c r="B7" s="19" t="s">
        <v>34</v>
      </c>
      <c r="C7" s="19">
        <v>364</v>
      </c>
      <c r="D7" s="19">
        <v>362</v>
      </c>
      <c r="E7" s="19">
        <v>198</v>
      </c>
      <c r="F7" s="19">
        <v>362.1</v>
      </c>
    </row>
    <row r="8" spans="1:6" x14ac:dyDescent="0.25">
      <c r="A8" s="19">
        <v>5</v>
      </c>
      <c r="B8" s="19" t="s">
        <v>35</v>
      </c>
      <c r="C8" s="19">
        <v>60</v>
      </c>
      <c r="D8" s="19">
        <v>0</v>
      </c>
      <c r="E8" s="19">
        <v>0</v>
      </c>
      <c r="F8" s="19">
        <v>0</v>
      </c>
    </row>
    <row r="9" spans="1:6" x14ac:dyDescent="0.25">
      <c r="A9" s="19">
        <v>6</v>
      </c>
      <c r="B9" s="19" t="s">
        <v>36</v>
      </c>
      <c r="C9" s="19">
        <v>2326</v>
      </c>
      <c r="D9" s="19">
        <v>99.69</v>
      </c>
      <c r="E9" s="19">
        <v>320</v>
      </c>
      <c r="F9" s="19">
        <v>1575.41</v>
      </c>
    </row>
    <row r="10" spans="1:6" x14ac:dyDescent="0.25">
      <c r="A10" s="19">
        <v>7</v>
      </c>
      <c r="B10" s="19" t="s">
        <v>37</v>
      </c>
      <c r="C10" s="19">
        <v>2724</v>
      </c>
      <c r="D10" s="19">
        <v>9.44</v>
      </c>
      <c r="E10" s="19">
        <v>226</v>
      </c>
      <c r="F10" s="19">
        <v>199.55</v>
      </c>
    </row>
    <row r="11" spans="1:6" x14ac:dyDescent="0.25">
      <c r="A11" s="19">
        <v>8</v>
      </c>
      <c r="B11" s="19" t="s">
        <v>38</v>
      </c>
      <c r="C11" s="19">
        <v>60</v>
      </c>
      <c r="D11" s="19">
        <v>0</v>
      </c>
      <c r="E11" s="19">
        <v>0</v>
      </c>
      <c r="F11" s="19">
        <v>0</v>
      </c>
    </row>
    <row r="12" spans="1:6" x14ac:dyDescent="0.25">
      <c r="A12" s="19">
        <v>9</v>
      </c>
      <c r="B12" s="19" t="s">
        <v>39</v>
      </c>
      <c r="C12" s="19">
        <v>255</v>
      </c>
      <c r="D12" s="19">
        <v>1.8</v>
      </c>
      <c r="E12" s="19">
        <v>12</v>
      </c>
      <c r="F12" s="19">
        <v>58.36</v>
      </c>
    </row>
    <row r="13" spans="1:6" x14ac:dyDescent="0.25">
      <c r="A13" s="19">
        <v>10</v>
      </c>
      <c r="B13" s="19" t="s">
        <v>40</v>
      </c>
      <c r="C13" s="19">
        <v>543</v>
      </c>
      <c r="D13" s="19">
        <v>0</v>
      </c>
      <c r="E13" s="19">
        <v>183</v>
      </c>
      <c r="F13" s="19">
        <v>4391.2299999999996</v>
      </c>
    </row>
    <row r="14" spans="1:6" x14ac:dyDescent="0.25">
      <c r="A14" s="19">
        <v>11</v>
      </c>
      <c r="B14" s="19" t="s">
        <v>41</v>
      </c>
      <c r="C14" s="19">
        <v>419</v>
      </c>
      <c r="D14" s="19">
        <v>0</v>
      </c>
      <c r="E14" s="19">
        <v>4</v>
      </c>
      <c r="F14" s="19">
        <v>815.49</v>
      </c>
    </row>
    <row r="15" spans="1:6" x14ac:dyDescent="0.25">
      <c r="A15" s="19">
        <v>12</v>
      </c>
      <c r="B15" s="19" t="s">
        <v>42</v>
      </c>
      <c r="C15" s="19">
        <v>60</v>
      </c>
      <c r="D15" s="19">
        <v>0</v>
      </c>
      <c r="E15" s="19">
        <v>1</v>
      </c>
      <c r="F15" s="19">
        <v>0.23</v>
      </c>
    </row>
    <row r="16" spans="1:6" x14ac:dyDescent="0.25">
      <c r="A16" s="19">
        <v>13</v>
      </c>
      <c r="B16" s="19" t="s">
        <v>43</v>
      </c>
      <c r="C16" s="19">
        <v>2047</v>
      </c>
      <c r="D16" s="19">
        <v>133</v>
      </c>
      <c r="E16" s="19">
        <v>845</v>
      </c>
      <c r="F16" s="19">
        <v>229.45</v>
      </c>
    </row>
    <row r="17" spans="1:6" x14ac:dyDescent="0.25">
      <c r="A17" s="19">
        <v>14</v>
      </c>
      <c r="B17" s="19" t="s">
        <v>44</v>
      </c>
      <c r="C17" s="19">
        <v>60</v>
      </c>
      <c r="D17" s="19">
        <v>0</v>
      </c>
      <c r="E17" s="19">
        <v>0</v>
      </c>
      <c r="F17" s="19">
        <v>0</v>
      </c>
    </row>
    <row r="18" spans="1:6" x14ac:dyDescent="0.25">
      <c r="A18" s="19">
        <v>15</v>
      </c>
      <c r="B18" s="19" t="s">
        <v>45</v>
      </c>
      <c r="C18" s="19">
        <v>35103</v>
      </c>
      <c r="D18" s="19">
        <v>33283.760000000002</v>
      </c>
      <c r="E18" s="19">
        <v>56379</v>
      </c>
      <c r="F18" s="19">
        <v>38601.68</v>
      </c>
    </row>
    <row r="19" spans="1:6" x14ac:dyDescent="0.25">
      <c r="A19" s="19">
        <v>16</v>
      </c>
      <c r="B19" s="19" t="s">
        <v>46</v>
      </c>
      <c r="C19" s="19">
        <v>889</v>
      </c>
      <c r="D19" s="19">
        <v>20.010000000000002</v>
      </c>
      <c r="E19" s="19">
        <v>115</v>
      </c>
      <c r="F19" s="19">
        <v>58.2</v>
      </c>
    </row>
    <row r="20" spans="1:6" x14ac:dyDescent="0.25">
      <c r="A20" s="19">
        <v>17</v>
      </c>
      <c r="B20" s="19" t="s">
        <v>47</v>
      </c>
      <c r="C20" s="19">
        <v>0</v>
      </c>
      <c r="D20" s="19">
        <v>182.12</v>
      </c>
      <c r="E20" s="19">
        <v>2769</v>
      </c>
      <c r="F20" s="19">
        <v>4675.74</v>
      </c>
    </row>
    <row r="21" spans="1:6" x14ac:dyDescent="0.25">
      <c r="A21" s="19">
        <v>18</v>
      </c>
      <c r="B21" s="19" t="s">
        <v>48</v>
      </c>
      <c r="C21" s="19">
        <v>2651</v>
      </c>
      <c r="D21" s="19">
        <v>24.32</v>
      </c>
      <c r="E21" s="19">
        <v>193</v>
      </c>
      <c r="F21" s="19">
        <v>103.77</v>
      </c>
    </row>
    <row r="22" spans="1:6" x14ac:dyDescent="0.25">
      <c r="A22" s="19">
        <v>19</v>
      </c>
      <c r="B22" s="19" t="s">
        <v>49</v>
      </c>
      <c r="C22" s="19">
        <v>1559</v>
      </c>
      <c r="D22" s="19">
        <v>60.38</v>
      </c>
      <c r="E22" s="19">
        <v>256</v>
      </c>
      <c r="F22" s="19">
        <v>795.89</v>
      </c>
    </row>
    <row r="23" spans="1:6" x14ac:dyDescent="0.25">
      <c r="A23" s="19">
        <v>20</v>
      </c>
      <c r="B23" s="19" t="s">
        <v>50</v>
      </c>
      <c r="C23" s="19">
        <v>406</v>
      </c>
      <c r="D23" s="19">
        <v>395.78</v>
      </c>
      <c r="E23" s="19">
        <v>76</v>
      </c>
      <c r="F23" s="19">
        <v>418.65</v>
      </c>
    </row>
    <row r="24" spans="1:6" x14ac:dyDescent="0.25">
      <c r="A24" s="19">
        <v>21</v>
      </c>
      <c r="B24" s="19" t="s">
        <v>51</v>
      </c>
      <c r="C24" s="19">
        <v>543</v>
      </c>
      <c r="D24" s="19">
        <v>6</v>
      </c>
      <c r="E24" s="19">
        <v>60</v>
      </c>
      <c r="F24" s="19">
        <v>31</v>
      </c>
    </row>
    <row r="25" spans="1:6" x14ac:dyDescent="0.25">
      <c r="A25" s="20" t="s">
        <v>83</v>
      </c>
      <c r="B25" s="20" t="s">
        <v>5</v>
      </c>
      <c r="C25" s="20">
        <v>50849</v>
      </c>
      <c r="D25" s="20">
        <v>34603.61</v>
      </c>
      <c r="E25" s="20">
        <v>62569</v>
      </c>
      <c r="F25" s="20">
        <v>52788.74</v>
      </c>
    </row>
    <row r="26" spans="1:6" x14ac:dyDescent="0.25">
      <c r="A26" s="21">
        <v>1</v>
      </c>
      <c r="B26" s="21" t="s">
        <v>53</v>
      </c>
      <c r="C26" s="21">
        <v>4260</v>
      </c>
      <c r="D26" s="21">
        <v>372.51</v>
      </c>
      <c r="E26" s="21">
        <v>1343</v>
      </c>
      <c r="F26" s="21">
        <v>409.44</v>
      </c>
    </row>
    <row r="27" spans="1:6" x14ac:dyDescent="0.25">
      <c r="A27" s="21">
        <v>2</v>
      </c>
      <c r="B27" s="21" t="s">
        <v>54</v>
      </c>
      <c r="C27" s="21">
        <v>111</v>
      </c>
      <c r="D27" s="21">
        <v>19.61</v>
      </c>
      <c r="E27" s="21">
        <v>9</v>
      </c>
      <c r="F27" s="21">
        <v>20.85</v>
      </c>
    </row>
    <row r="28" spans="1:6" x14ac:dyDescent="0.25">
      <c r="A28" s="21">
        <v>3</v>
      </c>
      <c r="B28" s="21" t="s">
        <v>55</v>
      </c>
      <c r="C28" s="21">
        <v>2549</v>
      </c>
      <c r="D28" s="21">
        <v>197.04</v>
      </c>
      <c r="E28" s="21">
        <v>127</v>
      </c>
      <c r="F28" s="21">
        <v>199.27</v>
      </c>
    </row>
    <row r="29" spans="1:6" x14ac:dyDescent="0.25">
      <c r="A29" s="21">
        <v>4</v>
      </c>
      <c r="B29" s="21" t="s">
        <v>56</v>
      </c>
      <c r="C29" s="21">
        <v>415</v>
      </c>
      <c r="D29" s="21">
        <v>98.08</v>
      </c>
      <c r="E29" s="21">
        <v>53</v>
      </c>
      <c r="F29" s="21">
        <v>132.71</v>
      </c>
    </row>
    <row r="30" spans="1:6" x14ac:dyDescent="0.25">
      <c r="A30" s="21">
        <v>5</v>
      </c>
      <c r="B30" s="21" t="s">
        <v>57</v>
      </c>
      <c r="C30" s="21">
        <v>1427</v>
      </c>
      <c r="D30" s="21">
        <v>8.6999999999999993</v>
      </c>
      <c r="E30" s="21">
        <v>140</v>
      </c>
      <c r="F30" s="21">
        <v>301.55</v>
      </c>
    </row>
    <row r="31" spans="1:6" x14ac:dyDescent="0.25">
      <c r="A31" s="21">
        <v>6</v>
      </c>
      <c r="B31" s="21" t="s">
        <v>58</v>
      </c>
      <c r="C31" s="21">
        <v>60</v>
      </c>
      <c r="D31" s="21">
        <v>0</v>
      </c>
      <c r="E31" s="21">
        <v>0</v>
      </c>
      <c r="F31" s="21">
        <v>0</v>
      </c>
    </row>
    <row r="32" spans="1:6" x14ac:dyDescent="0.25">
      <c r="A32" s="21">
        <v>7</v>
      </c>
      <c r="B32" s="21" t="s">
        <v>59</v>
      </c>
      <c r="C32" s="21">
        <v>60</v>
      </c>
      <c r="D32" s="21">
        <v>0</v>
      </c>
      <c r="E32" s="21">
        <v>0</v>
      </c>
      <c r="F32" s="21">
        <v>0</v>
      </c>
    </row>
    <row r="33" spans="1:6" x14ac:dyDescent="0.25">
      <c r="A33" s="21">
        <v>8</v>
      </c>
      <c r="B33" s="21" t="s">
        <v>60</v>
      </c>
      <c r="C33" s="21">
        <v>60</v>
      </c>
      <c r="D33" s="21">
        <v>5.63</v>
      </c>
      <c r="E33" s="21">
        <v>25</v>
      </c>
      <c r="F33" s="21">
        <v>17.850000000000001</v>
      </c>
    </row>
    <row r="34" spans="1:6" x14ac:dyDescent="0.25">
      <c r="A34" s="21">
        <v>9</v>
      </c>
      <c r="B34" s="21" t="s">
        <v>61</v>
      </c>
      <c r="C34" s="21">
        <v>60</v>
      </c>
      <c r="D34" s="21">
        <v>323.45</v>
      </c>
      <c r="E34" s="21">
        <v>1044</v>
      </c>
      <c r="F34" s="21">
        <v>380.26</v>
      </c>
    </row>
    <row r="35" spans="1:6" x14ac:dyDescent="0.25">
      <c r="A35" s="21">
        <v>10</v>
      </c>
      <c r="B35" s="21" t="s">
        <v>62</v>
      </c>
      <c r="C35" s="21">
        <v>0</v>
      </c>
      <c r="D35" s="21">
        <v>0</v>
      </c>
      <c r="E35" s="21">
        <v>0</v>
      </c>
      <c r="F35" s="21">
        <v>0</v>
      </c>
    </row>
    <row r="36" spans="1:6" x14ac:dyDescent="0.25">
      <c r="A36" s="21">
        <v>11</v>
      </c>
      <c r="B36" s="21" t="s">
        <v>84</v>
      </c>
      <c r="C36" s="21">
        <v>0</v>
      </c>
      <c r="D36" s="21">
        <v>222.05</v>
      </c>
      <c r="E36" s="21">
        <v>3189</v>
      </c>
      <c r="F36" s="21">
        <v>652.25</v>
      </c>
    </row>
    <row r="37" spans="1:6" x14ac:dyDescent="0.25">
      <c r="A37" s="22" t="s">
        <v>85</v>
      </c>
      <c r="B37" s="22" t="s">
        <v>5</v>
      </c>
      <c r="C37" s="22">
        <v>9002</v>
      </c>
      <c r="D37" s="22">
        <v>1247.07</v>
      </c>
      <c r="E37" s="22">
        <v>5930</v>
      </c>
      <c r="F37" s="22">
        <v>2114.1799999999998</v>
      </c>
    </row>
    <row r="38" spans="1:6" x14ac:dyDescent="0.25">
      <c r="A38" s="21">
        <v>1</v>
      </c>
      <c r="B38" s="21" t="s">
        <v>64</v>
      </c>
      <c r="C38" s="21">
        <v>0</v>
      </c>
      <c r="D38" s="21">
        <v>4236.33</v>
      </c>
      <c r="E38" s="21">
        <v>24220</v>
      </c>
      <c r="F38" s="21">
        <v>11674.6</v>
      </c>
    </row>
    <row r="39" spans="1:6" x14ac:dyDescent="0.25">
      <c r="A39" s="22" t="s">
        <v>86</v>
      </c>
      <c r="B39" s="22" t="s">
        <v>5</v>
      </c>
      <c r="C39" s="22">
        <v>0</v>
      </c>
      <c r="D39" s="22">
        <v>4236.33</v>
      </c>
      <c r="E39" s="22">
        <v>24220</v>
      </c>
      <c r="F39" s="22">
        <v>11674.6</v>
      </c>
    </row>
    <row r="40" spans="1:6" x14ac:dyDescent="0.25">
      <c r="A40" s="19">
        <v>1</v>
      </c>
      <c r="B40" s="19" t="s">
        <v>66</v>
      </c>
      <c r="C40" s="19">
        <v>0</v>
      </c>
      <c r="D40" s="19">
        <v>716.11</v>
      </c>
      <c r="E40" s="19">
        <v>26881</v>
      </c>
      <c r="F40" s="19">
        <v>115207.35</v>
      </c>
    </row>
    <row r="41" spans="1:6" x14ac:dyDescent="0.25">
      <c r="A41" s="19">
        <v>2</v>
      </c>
      <c r="B41" s="19" t="s">
        <v>67</v>
      </c>
      <c r="C41" s="19">
        <v>165</v>
      </c>
      <c r="D41" s="19">
        <v>0</v>
      </c>
      <c r="E41" s="19">
        <v>0</v>
      </c>
      <c r="F41" s="19">
        <v>0</v>
      </c>
    </row>
    <row r="42" spans="1:6" x14ac:dyDescent="0.25">
      <c r="A42" s="19">
        <v>3</v>
      </c>
      <c r="B42" s="19" t="s">
        <v>68</v>
      </c>
      <c r="C42" s="19">
        <v>477</v>
      </c>
      <c r="D42" s="19">
        <v>0</v>
      </c>
      <c r="E42" s="19">
        <v>0</v>
      </c>
      <c r="F42" s="19">
        <v>0</v>
      </c>
    </row>
    <row r="43" spans="1:6" x14ac:dyDescent="0.25">
      <c r="A43" s="94">
        <v>4</v>
      </c>
      <c r="B43" s="94" t="s">
        <v>69</v>
      </c>
      <c r="C43" s="94">
        <v>165</v>
      </c>
      <c r="D43" s="94">
        <v>0</v>
      </c>
      <c r="E43" s="94">
        <v>0</v>
      </c>
      <c r="F43" s="94">
        <v>0</v>
      </c>
    </row>
    <row r="44" spans="1:6" x14ac:dyDescent="0.25">
      <c r="A44" s="14" t="s">
        <v>109</v>
      </c>
      <c r="B44" s="96" t="s">
        <v>5</v>
      </c>
      <c r="C44" s="87">
        <f>SUM(C40:C43)</f>
        <v>807</v>
      </c>
      <c r="D44" s="87">
        <f>SUM(D40:D43)</f>
        <v>716.11</v>
      </c>
      <c r="E44" s="87">
        <f>SUM(E40:E43)</f>
        <v>26881</v>
      </c>
      <c r="F44" s="87">
        <f>SUM(F40:F43)</f>
        <v>115207.35</v>
      </c>
    </row>
    <row r="45" spans="1:6" x14ac:dyDescent="0.25">
      <c r="A45" s="14" t="s">
        <v>335</v>
      </c>
      <c r="B45" s="96" t="s">
        <v>5</v>
      </c>
      <c r="C45" s="95">
        <v>60658</v>
      </c>
      <c r="D45" s="95">
        <v>40803.120000000003</v>
      </c>
      <c r="E45" s="95">
        <v>119600</v>
      </c>
      <c r="F45" s="95">
        <v>181784.87</v>
      </c>
    </row>
    <row r="46" spans="1:6" x14ac:dyDescent="0.25">
      <c r="A46" s="87">
        <v>1</v>
      </c>
      <c r="B46" s="96" t="s">
        <v>100</v>
      </c>
      <c r="C46" s="87">
        <v>0</v>
      </c>
      <c r="D46" s="87">
        <v>0</v>
      </c>
      <c r="E46" s="96">
        <v>0</v>
      </c>
      <c r="F46" s="87">
        <v>48388.51</v>
      </c>
    </row>
    <row r="47" spans="1:6" x14ac:dyDescent="0.25">
      <c r="A47" s="95" t="s">
        <v>88</v>
      </c>
      <c r="B47" s="95" t="s">
        <v>5</v>
      </c>
      <c r="C47" s="95">
        <v>60658</v>
      </c>
      <c r="D47" s="95">
        <v>40803.120000000003</v>
      </c>
      <c r="E47" s="95">
        <v>119600</v>
      </c>
      <c r="F47" s="95">
        <f>SUM(F45:F46)</f>
        <v>230173.38</v>
      </c>
    </row>
  </sheetData>
  <mergeCells count="2">
    <mergeCell ref="A1:F1"/>
    <mergeCell ref="A2:F2"/>
  </mergeCells>
  <pageMargins left="0.7" right="0.7" top="0.75" bottom="0.75" header="0.3" footer="0.3"/>
  <pageSetup orientation="portrait" horizontalDpi="0" verticalDpi="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6"/>
  <sheetViews>
    <sheetView topLeftCell="A4" workbookViewId="0">
      <selection activeCell="C12" sqref="C12"/>
    </sheetView>
  </sheetViews>
  <sheetFormatPr defaultColWidth="10" defaultRowHeight="15" x14ac:dyDescent="0.25"/>
  <cols>
    <col min="1" max="16384" width="10" style="327"/>
  </cols>
  <sheetData>
    <row r="1" spans="1:22" ht="15.75" customHeight="1" x14ac:dyDescent="0.25">
      <c r="A1" s="355" t="s">
        <v>847</v>
      </c>
      <c r="B1" s="356"/>
      <c r="C1" s="356"/>
      <c r="D1" s="356"/>
      <c r="E1" s="356"/>
      <c r="F1" s="356"/>
      <c r="G1" s="356"/>
      <c r="H1" s="356"/>
      <c r="I1" s="356"/>
      <c r="J1" s="356"/>
      <c r="K1" s="356"/>
      <c r="L1" s="356"/>
      <c r="M1" s="356"/>
      <c r="N1" s="356"/>
      <c r="O1" s="356"/>
      <c r="P1" s="356"/>
      <c r="Q1" s="356"/>
      <c r="R1" s="356"/>
      <c r="S1" s="356"/>
      <c r="T1" s="356"/>
      <c r="U1" s="356"/>
      <c r="V1" s="356"/>
    </row>
    <row r="2" spans="1:22" ht="15.75" customHeight="1" x14ac:dyDescent="0.25">
      <c r="A2" s="355" t="s">
        <v>322</v>
      </c>
      <c r="B2" s="356"/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6"/>
      <c r="N2" s="356"/>
      <c r="O2" s="356"/>
      <c r="P2" s="356"/>
      <c r="Q2" s="356"/>
      <c r="R2" s="356"/>
      <c r="S2" s="356"/>
      <c r="T2" s="356"/>
      <c r="U2" s="356"/>
      <c r="V2" s="356"/>
    </row>
    <row r="3" spans="1:22" ht="30" customHeight="1" x14ac:dyDescent="0.25">
      <c r="A3" s="17" t="s">
        <v>74</v>
      </c>
      <c r="B3" s="17" t="s">
        <v>24</v>
      </c>
      <c r="C3" s="17" t="s">
        <v>352</v>
      </c>
      <c r="D3" s="17" t="s">
        <v>353</v>
      </c>
      <c r="E3" s="17" t="s">
        <v>354</v>
      </c>
      <c r="F3" s="17" t="s">
        <v>355</v>
      </c>
      <c r="G3" s="17" t="s">
        <v>356</v>
      </c>
      <c r="H3" s="17" t="s">
        <v>357</v>
      </c>
      <c r="I3" s="17" t="s">
        <v>358</v>
      </c>
      <c r="J3" s="17" t="s">
        <v>359</v>
      </c>
      <c r="K3" s="17" t="s">
        <v>360</v>
      </c>
      <c r="L3" s="17" t="s">
        <v>361</v>
      </c>
      <c r="M3" s="17" t="s">
        <v>362</v>
      </c>
      <c r="N3" s="17" t="s">
        <v>363</v>
      </c>
      <c r="O3" s="17" t="s">
        <v>364</v>
      </c>
      <c r="P3" s="17" t="s">
        <v>365</v>
      </c>
      <c r="Q3" s="17" t="s">
        <v>366</v>
      </c>
      <c r="R3" s="17" t="s">
        <v>367</v>
      </c>
      <c r="S3" s="17" t="s">
        <v>368</v>
      </c>
      <c r="T3" s="17" t="s">
        <v>369</v>
      </c>
      <c r="U3" s="17" t="s">
        <v>370</v>
      </c>
      <c r="V3" s="17" t="s">
        <v>371</v>
      </c>
    </row>
    <row r="4" spans="1:22" x14ac:dyDescent="0.25">
      <c r="A4" s="19">
        <v>1</v>
      </c>
      <c r="B4" s="19" t="s">
        <v>31</v>
      </c>
      <c r="C4" s="19">
        <v>6</v>
      </c>
      <c r="D4" s="19">
        <v>1</v>
      </c>
      <c r="E4" s="19">
        <v>1</v>
      </c>
      <c r="F4" s="19">
        <v>10</v>
      </c>
      <c r="G4" s="19">
        <v>18.010000000000002</v>
      </c>
      <c r="H4" s="19">
        <v>73</v>
      </c>
      <c r="I4" s="19">
        <v>1</v>
      </c>
      <c r="J4" s="19">
        <v>3</v>
      </c>
      <c r="K4" s="19">
        <v>43</v>
      </c>
      <c r="L4" s="19">
        <v>264.61</v>
      </c>
      <c r="M4" s="19">
        <v>120</v>
      </c>
      <c r="N4" s="19">
        <v>0</v>
      </c>
      <c r="O4" s="19">
        <v>0</v>
      </c>
      <c r="P4" s="19">
        <v>0</v>
      </c>
      <c r="Q4" s="19">
        <v>0</v>
      </c>
      <c r="R4" s="19">
        <f>C4+H4+M4</f>
        <v>199</v>
      </c>
      <c r="S4" s="19">
        <v>2</v>
      </c>
      <c r="T4" s="19">
        <v>4</v>
      </c>
      <c r="U4" s="19">
        <v>53</v>
      </c>
      <c r="V4" s="19">
        <v>282.62</v>
      </c>
    </row>
    <row r="5" spans="1:22" x14ac:dyDescent="0.25">
      <c r="A5" s="19">
        <v>2</v>
      </c>
      <c r="B5" s="19" t="s">
        <v>32</v>
      </c>
      <c r="C5" s="19">
        <v>4</v>
      </c>
      <c r="D5" s="19">
        <v>0</v>
      </c>
      <c r="E5" s="19">
        <v>0</v>
      </c>
      <c r="F5" s="19">
        <v>0</v>
      </c>
      <c r="G5" s="19">
        <v>0</v>
      </c>
      <c r="H5" s="19">
        <v>24</v>
      </c>
      <c r="I5" s="19">
        <v>0</v>
      </c>
      <c r="J5" s="19">
        <v>0</v>
      </c>
      <c r="K5" s="19">
        <v>6</v>
      </c>
      <c r="L5" s="19">
        <v>88.63</v>
      </c>
      <c r="M5" s="19">
        <v>60</v>
      </c>
      <c r="N5" s="19">
        <v>0</v>
      </c>
      <c r="O5" s="19">
        <v>0</v>
      </c>
      <c r="P5" s="19">
        <v>0</v>
      </c>
      <c r="Q5" s="19">
        <v>0</v>
      </c>
      <c r="R5" s="19">
        <f t="shared" ref="R5:R44" si="0">C5+H5+M5</f>
        <v>88</v>
      </c>
      <c r="S5" s="19">
        <v>0</v>
      </c>
      <c r="T5" s="19">
        <v>0</v>
      </c>
      <c r="U5" s="19">
        <v>6</v>
      </c>
      <c r="V5" s="19">
        <v>88.63</v>
      </c>
    </row>
    <row r="6" spans="1:22" x14ac:dyDescent="0.25">
      <c r="A6" s="19">
        <v>3</v>
      </c>
      <c r="B6" s="19" t="s">
        <v>33</v>
      </c>
      <c r="C6" s="19">
        <v>16</v>
      </c>
      <c r="D6" s="19">
        <v>0</v>
      </c>
      <c r="E6" s="19">
        <v>0</v>
      </c>
      <c r="F6" s="19">
        <v>34</v>
      </c>
      <c r="G6" s="19">
        <v>141.30000000000001</v>
      </c>
      <c r="H6" s="19">
        <v>161</v>
      </c>
      <c r="I6" s="19">
        <v>0</v>
      </c>
      <c r="J6" s="19">
        <v>0</v>
      </c>
      <c r="K6" s="19">
        <v>127</v>
      </c>
      <c r="L6" s="19">
        <v>3045.69</v>
      </c>
      <c r="M6" s="19">
        <v>361</v>
      </c>
      <c r="N6" s="19">
        <v>0</v>
      </c>
      <c r="O6" s="19">
        <v>0</v>
      </c>
      <c r="P6" s="19">
        <v>318</v>
      </c>
      <c r="Q6" s="19">
        <v>1536.22</v>
      </c>
      <c r="R6" s="19">
        <f t="shared" si="0"/>
        <v>538</v>
      </c>
      <c r="S6" s="19">
        <v>0</v>
      </c>
      <c r="T6" s="19">
        <v>0</v>
      </c>
      <c r="U6" s="19">
        <v>479</v>
      </c>
      <c r="V6" s="19">
        <v>4723.21</v>
      </c>
    </row>
    <row r="7" spans="1:22" x14ac:dyDescent="0.25">
      <c r="A7" s="19">
        <v>4</v>
      </c>
      <c r="B7" s="19" t="s">
        <v>34</v>
      </c>
      <c r="C7" s="19">
        <v>13</v>
      </c>
      <c r="D7" s="19">
        <v>10</v>
      </c>
      <c r="E7" s="19">
        <v>8.6999999999999993</v>
      </c>
      <c r="F7" s="19">
        <v>36</v>
      </c>
      <c r="G7" s="19">
        <v>97.79</v>
      </c>
      <c r="H7" s="19">
        <v>131</v>
      </c>
      <c r="I7" s="19">
        <v>6</v>
      </c>
      <c r="J7" s="19">
        <v>58.62</v>
      </c>
      <c r="K7" s="19">
        <v>29</v>
      </c>
      <c r="L7" s="19">
        <v>105.75</v>
      </c>
      <c r="M7" s="19">
        <v>361</v>
      </c>
      <c r="N7" s="19">
        <v>25</v>
      </c>
      <c r="O7" s="19">
        <v>7</v>
      </c>
      <c r="P7" s="19">
        <v>69</v>
      </c>
      <c r="Q7" s="19">
        <v>8.3699999999999992</v>
      </c>
      <c r="R7" s="19">
        <f t="shared" si="0"/>
        <v>505</v>
      </c>
      <c r="S7" s="19">
        <v>41</v>
      </c>
      <c r="T7" s="19">
        <v>74.319999999999993</v>
      </c>
      <c r="U7" s="19">
        <v>134</v>
      </c>
      <c r="V7" s="19">
        <v>211.91</v>
      </c>
    </row>
    <row r="8" spans="1:22" x14ac:dyDescent="0.25">
      <c r="A8" s="19">
        <v>5</v>
      </c>
      <c r="B8" s="19" t="s">
        <v>35</v>
      </c>
      <c r="C8" s="19">
        <v>4</v>
      </c>
      <c r="D8" s="19">
        <v>0</v>
      </c>
      <c r="E8" s="19">
        <v>0</v>
      </c>
      <c r="F8" s="19">
        <v>1</v>
      </c>
      <c r="G8" s="19">
        <v>1.6</v>
      </c>
      <c r="H8" s="19">
        <v>24</v>
      </c>
      <c r="I8" s="19">
        <v>0</v>
      </c>
      <c r="J8" s="19">
        <v>0</v>
      </c>
      <c r="K8" s="19">
        <v>0</v>
      </c>
      <c r="L8" s="19">
        <v>0</v>
      </c>
      <c r="M8" s="19">
        <v>60</v>
      </c>
      <c r="N8" s="19">
        <v>0</v>
      </c>
      <c r="O8" s="19">
        <v>0</v>
      </c>
      <c r="P8" s="19">
        <v>0</v>
      </c>
      <c r="Q8" s="19">
        <v>0</v>
      </c>
      <c r="R8" s="19">
        <f t="shared" si="0"/>
        <v>88</v>
      </c>
      <c r="S8" s="19">
        <v>0</v>
      </c>
      <c r="T8" s="19">
        <v>0</v>
      </c>
      <c r="U8" s="19">
        <v>1</v>
      </c>
      <c r="V8" s="19">
        <v>1.6</v>
      </c>
    </row>
    <row r="9" spans="1:22" x14ac:dyDescent="0.25">
      <c r="A9" s="19">
        <v>6</v>
      </c>
      <c r="B9" s="19" t="s">
        <v>36</v>
      </c>
      <c r="C9" s="19">
        <v>28</v>
      </c>
      <c r="D9" s="19">
        <v>30</v>
      </c>
      <c r="E9" s="19">
        <v>25.68</v>
      </c>
      <c r="F9" s="19">
        <v>159</v>
      </c>
      <c r="G9" s="19">
        <v>488.7</v>
      </c>
      <c r="H9" s="19">
        <v>359</v>
      </c>
      <c r="I9" s="19">
        <v>20</v>
      </c>
      <c r="J9" s="19">
        <v>133.75</v>
      </c>
      <c r="K9" s="19">
        <v>44</v>
      </c>
      <c r="L9" s="19">
        <v>383.18</v>
      </c>
      <c r="M9" s="19">
        <v>662</v>
      </c>
      <c r="N9" s="19">
        <v>0</v>
      </c>
      <c r="O9" s="19">
        <v>0</v>
      </c>
      <c r="P9" s="19">
        <v>0</v>
      </c>
      <c r="Q9" s="19">
        <v>0</v>
      </c>
      <c r="R9" s="19">
        <f t="shared" si="0"/>
        <v>1049</v>
      </c>
      <c r="S9" s="19">
        <v>50</v>
      </c>
      <c r="T9" s="19">
        <v>159.43</v>
      </c>
      <c r="U9" s="19">
        <v>203</v>
      </c>
      <c r="V9" s="19">
        <v>871.88</v>
      </c>
    </row>
    <row r="10" spans="1:22" x14ac:dyDescent="0.25">
      <c r="A10" s="19">
        <v>7</v>
      </c>
      <c r="B10" s="19" t="s">
        <v>37</v>
      </c>
      <c r="C10" s="19">
        <v>29</v>
      </c>
      <c r="D10" s="19">
        <v>0</v>
      </c>
      <c r="E10" s="19">
        <v>0</v>
      </c>
      <c r="F10" s="19">
        <v>73</v>
      </c>
      <c r="G10" s="19">
        <v>344.01</v>
      </c>
      <c r="H10" s="19">
        <v>299</v>
      </c>
      <c r="I10" s="19">
        <v>2</v>
      </c>
      <c r="J10" s="19">
        <v>6</v>
      </c>
      <c r="K10" s="19">
        <v>18</v>
      </c>
      <c r="L10" s="19">
        <v>196.06</v>
      </c>
      <c r="M10" s="19">
        <v>638</v>
      </c>
      <c r="N10" s="19">
        <v>0</v>
      </c>
      <c r="O10" s="19">
        <v>0</v>
      </c>
      <c r="P10" s="19">
        <v>0</v>
      </c>
      <c r="Q10" s="19">
        <v>0</v>
      </c>
      <c r="R10" s="19">
        <f t="shared" si="0"/>
        <v>966</v>
      </c>
      <c r="S10" s="19">
        <v>2</v>
      </c>
      <c r="T10" s="19">
        <v>6</v>
      </c>
      <c r="U10" s="19">
        <v>91</v>
      </c>
      <c r="V10" s="19">
        <v>540.07000000000005</v>
      </c>
    </row>
    <row r="11" spans="1:22" x14ac:dyDescent="0.25">
      <c r="A11" s="19">
        <v>8</v>
      </c>
      <c r="B11" s="19" t="s">
        <v>38</v>
      </c>
      <c r="C11" s="19">
        <v>4</v>
      </c>
      <c r="D11" s="19">
        <v>0</v>
      </c>
      <c r="E11" s="19">
        <v>0</v>
      </c>
      <c r="F11" s="19">
        <v>3</v>
      </c>
      <c r="G11" s="19">
        <v>4.8</v>
      </c>
      <c r="H11" s="19">
        <v>24</v>
      </c>
      <c r="I11" s="19">
        <v>0</v>
      </c>
      <c r="J11" s="19">
        <v>0</v>
      </c>
      <c r="K11" s="19">
        <v>3</v>
      </c>
      <c r="L11" s="19">
        <v>20.440000000000001</v>
      </c>
      <c r="M11" s="19">
        <v>60</v>
      </c>
      <c r="N11" s="19">
        <v>0</v>
      </c>
      <c r="O11" s="19">
        <v>0</v>
      </c>
      <c r="P11" s="19">
        <v>0</v>
      </c>
      <c r="Q11" s="19">
        <v>0</v>
      </c>
      <c r="R11" s="19">
        <f t="shared" si="0"/>
        <v>88</v>
      </c>
      <c r="S11" s="19">
        <v>0</v>
      </c>
      <c r="T11" s="19">
        <v>0</v>
      </c>
      <c r="U11" s="19">
        <v>6</v>
      </c>
      <c r="V11" s="19">
        <v>25.24</v>
      </c>
    </row>
    <row r="12" spans="1:22" x14ac:dyDescent="0.25">
      <c r="A12" s="19">
        <v>9</v>
      </c>
      <c r="B12" s="19" t="s">
        <v>39</v>
      </c>
      <c r="C12" s="19">
        <v>6</v>
      </c>
      <c r="D12" s="19">
        <v>2</v>
      </c>
      <c r="E12" s="19">
        <v>3.54</v>
      </c>
      <c r="F12" s="19">
        <v>15</v>
      </c>
      <c r="G12" s="19">
        <v>48.97</v>
      </c>
      <c r="H12" s="19">
        <v>89</v>
      </c>
      <c r="I12" s="19">
        <v>11</v>
      </c>
      <c r="J12" s="19">
        <v>53.47</v>
      </c>
      <c r="K12" s="19">
        <v>46</v>
      </c>
      <c r="L12" s="19">
        <v>245.78</v>
      </c>
      <c r="M12" s="19">
        <v>181</v>
      </c>
      <c r="N12" s="19">
        <v>0</v>
      </c>
      <c r="O12" s="19">
        <v>0</v>
      </c>
      <c r="P12" s="19">
        <v>0</v>
      </c>
      <c r="Q12" s="19">
        <v>0</v>
      </c>
      <c r="R12" s="19">
        <f t="shared" si="0"/>
        <v>276</v>
      </c>
      <c r="S12" s="19">
        <v>13</v>
      </c>
      <c r="T12" s="19">
        <v>57.01</v>
      </c>
      <c r="U12" s="19">
        <v>61</v>
      </c>
      <c r="V12" s="19">
        <v>294.75</v>
      </c>
    </row>
    <row r="13" spans="1:22" x14ac:dyDescent="0.25">
      <c r="A13" s="19">
        <v>10</v>
      </c>
      <c r="B13" s="19" t="s">
        <v>40</v>
      </c>
      <c r="C13" s="19">
        <v>5</v>
      </c>
      <c r="D13" s="19">
        <v>0</v>
      </c>
      <c r="E13" s="19">
        <v>0</v>
      </c>
      <c r="F13" s="19">
        <v>3</v>
      </c>
      <c r="G13" s="19">
        <v>8.2200000000000006</v>
      </c>
      <c r="H13" s="19">
        <v>36</v>
      </c>
      <c r="I13" s="19">
        <v>2</v>
      </c>
      <c r="J13" s="19">
        <v>37.9</v>
      </c>
      <c r="K13" s="19">
        <v>25</v>
      </c>
      <c r="L13" s="19">
        <v>220.77</v>
      </c>
      <c r="M13" s="19">
        <v>120</v>
      </c>
      <c r="N13" s="19">
        <v>0</v>
      </c>
      <c r="O13" s="19">
        <v>0</v>
      </c>
      <c r="P13" s="19">
        <v>1</v>
      </c>
      <c r="Q13" s="19">
        <v>0.03</v>
      </c>
      <c r="R13" s="19">
        <f t="shared" si="0"/>
        <v>161</v>
      </c>
      <c r="S13" s="19">
        <v>2</v>
      </c>
      <c r="T13" s="19">
        <v>37.9</v>
      </c>
      <c r="U13" s="19">
        <v>29</v>
      </c>
      <c r="V13" s="19">
        <v>229.02</v>
      </c>
    </row>
    <row r="14" spans="1:22" x14ac:dyDescent="0.25">
      <c r="A14" s="19">
        <v>11</v>
      </c>
      <c r="B14" s="19" t="s">
        <v>41</v>
      </c>
      <c r="C14" s="19">
        <v>12</v>
      </c>
      <c r="D14" s="19">
        <v>0</v>
      </c>
      <c r="E14" s="19">
        <v>0</v>
      </c>
      <c r="F14" s="19">
        <v>11</v>
      </c>
      <c r="G14" s="19">
        <v>26.45</v>
      </c>
      <c r="H14" s="19">
        <v>164</v>
      </c>
      <c r="I14" s="19">
        <v>3</v>
      </c>
      <c r="J14" s="19">
        <v>26</v>
      </c>
      <c r="K14" s="19">
        <v>71</v>
      </c>
      <c r="L14" s="19">
        <v>700</v>
      </c>
      <c r="M14" s="19">
        <v>181</v>
      </c>
      <c r="N14" s="19">
        <v>0</v>
      </c>
      <c r="O14" s="19">
        <v>0</v>
      </c>
      <c r="P14" s="19">
        <v>0</v>
      </c>
      <c r="Q14" s="19">
        <v>0</v>
      </c>
      <c r="R14" s="19">
        <f t="shared" si="0"/>
        <v>357</v>
      </c>
      <c r="S14" s="19">
        <v>3</v>
      </c>
      <c r="T14" s="19">
        <v>26</v>
      </c>
      <c r="U14" s="19">
        <v>82</v>
      </c>
      <c r="V14" s="19">
        <v>726.45</v>
      </c>
    </row>
    <row r="15" spans="1:22" x14ac:dyDescent="0.25">
      <c r="A15" s="19">
        <v>12</v>
      </c>
      <c r="B15" s="19" t="s">
        <v>42</v>
      </c>
      <c r="C15" s="19">
        <v>4</v>
      </c>
      <c r="D15" s="19">
        <v>0</v>
      </c>
      <c r="E15" s="19">
        <v>0</v>
      </c>
      <c r="F15" s="19">
        <v>13</v>
      </c>
      <c r="G15" s="19">
        <v>44.6</v>
      </c>
      <c r="H15" s="19">
        <v>24</v>
      </c>
      <c r="I15" s="19">
        <v>0</v>
      </c>
      <c r="J15" s="19">
        <v>0</v>
      </c>
      <c r="K15" s="19">
        <v>7</v>
      </c>
      <c r="L15" s="19">
        <v>41.57</v>
      </c>
      <c r="M15" s="19">
        <v>60</v>
      </c>
      <c r="N15" s="19">
        <v>1</v>
      </c>
      <c r="O15" s="19">
        <v>0.06</v>
      </c>
      <c r="P15" s="19">
        <v>0</v>
      </c>
      <c r="Q15" s="19">
        <v>0</v>
      </c>
      <c r="R15" s="19">
        <f t="shared" si="0"/>
        <v>88</v>
      </c>
      <c r="S15" s="19">
        <v>1</v>
      </c>
      <c r="T15" s="19">
        <v>0.06</v>
      </c>
      <c r="U15" s="19">
        <v>20</v>
      </c>
      <c r="V15" s="19">
        <v>86.17</v>
      </c>
    </row>
    <row r="16" spans="1:22" x14ac:dyDescent="0.25">
      <c r="A16" s="19">
        <v>13</v>
      </c>
      <c r="B16" s="19" t="s">
        <v>43</v>
      </c>
      <c r="C16" s="19">
        <v>33</v>
      </c>
      <c r="D16" s="19">
        <v>180</v>
      </c>
      <c r="E16" s="19">
        <v>848.66</v>
      </c>
      <c r="F16" s="19">
        <v>180</v>
      </c>
      <c r="G16" s="19">
        <v>848.66</v>
      </c>
      <c r="H16" s="19">
        <v>394</v>
      </c>
      <c r="I16" s="19">
        <v>106</v>
      </c>
      <c r="J16" s="19">
        <v>3227</v>
      </c>
      <c r="K16" s="19">
        <v>106</v>
      </c>
      <c r="L16" s="19">
        <v>3227</v>
      </c>
      <c r="M16" s="19">
        <v>722</v>
      </c>
      <c r="N16" s="19">
        <v>221</v>
      </c>
      <c r="O16" s="19">
        <v>1320.4</v>
      </c>
      <c r="P16" s="19">
        <v>221</v>
      </c>
      <c r="Q16" s="19">
        <v>1320.4</v>
      </c>
      <c r="R16" s="19">
        <f t="shared" si="0"/>
        <v>1149</v>
      </c>
      <c r="S16" s="19">
        <v>507</v>
      </c>
      <c r="T16" s="19">
        <v>5396.06</v>
      </c>
      <c r="U16" s="19">
        <v>507</v>
      </c>
      <c r="V16" s="19">
        <v>5396.06</v>
      </c>
    </row>
    <row r="17" spans="1:22" x14ac:dyDescent="0.25">
      <c r="A17" s="19">
        <v>14</v>
      </c>
      <c r="B17" s="19" t="s">
        <v>44</v>
      </c>
      <c r="C17" s="19">
        <v>4</v>
      </c>
      <c r="D17" s="19">
        <v>0</v>
      </c>
      <c r="E17" s="19">
        <v>0</v>
      </c>
      <c r="F17" s="19">
        <v>0</v>
      </c>
      <c r="G17" s="19">
        <v>0</v>
      </c>
      <c r="H17" s="19">
        <v>24</v>
      </c>
      <c r="I17" s="19">
        <v>0</v>
      </c>
      <c r="J17" s="19">
        <v>0</v>
      </c>
      <c r="K17" s="19">
        <v>0</v>
      </c>
      <c r="L17" s="19">
        <v>0</v>
      </c>
      <c r="M17" s="19">
        <v>60</v>
      </c>
      <c r="N17" s="19">
        <v>0</v>
      </c>
      <c r="O17" s="19">
        <v>0</v>
      </c>
      <c r="P17" s="19">
        <v>0</v>
      </c>
      <c r="Q17" s="19">
        <v>0</v>
      </c>
      <c r="R17" s="19">
        <f t="shared" si="0"/>
        <v>88</v>
      </c>
      <c r="S17" s="19">
        <v>0</v>
      </c>
      <c r="T17" s="19">
        <v>0</v>
      </c>
      <c r="U17" s="19">
        <v>0</v>
      </c>
      <c r="V17" s="19">
        <v>0</v>
      </c>
    </row>
    <row r="18" spans="1:22" x14ac:dyDescent="0.25">
      <c r="A18" s="19">
        <v>15</v>
      </c>
      <c r="B18" s="19" t="s">
        <v>45</v>
      </c>
      <c r="C18" s="19">
        <v>316</v>
      </c>
      <c r="D18" s="19">
        <v>794</v>
      </c>
      <c r="E18" s="19">
        <v>1154.98</v>
      </c>
      <c r="F18" s="19">
        <v>2260</v>
      </c>
      <c r="G18" s="19">
        <v>6584.63</v>
      </c>
      <c r="H18" s="19">
        <v>2621</v>
      </c>
      <c r="I18" s="19">
        <v>251</v>
      </c>
      <c r="J18" s="19">
        <v>2743.14</v>
      </c>
      <c r="K18" s="19">
        <v>3291</v>
      </c>
      <c r="L18" s="19">
        <v>25505</v>
      </c>
      <c r="M18" s="19">
        <v>5057</v>
      </c>
      <c r="N18" s="19">
        <v>0</v>
      </c>
      <c r="O18" s="19">
        <v>0</v>
      </c>
      <c r="P18" s="19">
        <v>0</v>
      </c>
      <c r="Q18" s="19">
        <v>0</v>
      </c>
      <c r="R18" s="19">
        <f t="shared" si="0"/>
        <v>7994</v>
      </c>
      <c r="S18" s="19">
        <v>1045</v>
      </c>
      <c r="T18" s="19">
        <v>3898.12</v>
      </c>
      <c r="U18" s="19">
        <v>5551</v>
      </c>
      <c r="V18" s="19">
        <v>32089.63</v>
      </c>
    </row>
    <row r="19" spans="1:22" x14ac:dyDescent="0.25">
      <c r="A19" s="19">
        <v>16</v>
      </c>
      <c r="B19" s="19" t="s">
        <v>46</v>
      </c>
      <c r="C19" s="19">
        <v>15</v>
      </c>
      <c r="D19" s="19">
        <v>3</v>
      </c>
      <c r="E19" s="19">
        <v>4.01</v>
      </c>
      <c r="F19" s="19">
        <v>50</v>
      </c>
      <c r="G19" s="19">
        <v>109.2</v>
      </c>
      <c r="H19" s="19">
        <v>109</v>
      </c>
      <c r="I19" s="19">
        <v>1</v>
      </c>
      <c r="J19" s="19">
        <v>3</v>
      </c>
      <c r="K19" s="19">
        <v>7</v>
      </c>
      <c r="L19" s="19">
        <v>80.08</v>
      </c>
      <c r="M19" s="19">
        <v>241</v>
      </c>
      <c r="N19" s="19">
        <v>0</v>
      </c>
      <c r="O19" s="19">
        <v>0</v>
      </c>
      <c r="P19" s="19">
        <v>0</v>
      </c>
      <c r="Q19" s="19">
        <v>0</v>
      </c>
      <c r="R19" s="19">
        <f t="shared" si="0"/>
        <v>365</v>
      </c>
      <c r="S19" s="19">
        <v>4</v>
      </c>
      <c r="T19" s="19">
        <v>7.01</v>
      </c>
      <c r="U19" s="19">
        <v>57</v>
      </c>
      <c r="V19" s="19">
        <v>189.28</v>
      </c>
    </row>
    <row r="20" spans="1:22" x14ac:dyDescent="0.25">
      <c r="A20" s="19">
        <v>17</v>
      </c>
      <c r="B20" s="19" t="s">
        <v>47</v>
      </c>
      <c r="C20" s="19">
        <v>43</v>
      </c>
      <c r="D20" s="19">
        <v>0</v>
      </c>
      <c r="E20" s="19">
        <v>0</v>
      </c>
      <c r="F20" s="19">
        <v>30</v>
      </c>
      <c r="G20" s="19">
        <v>118</v>
      </c>
      <c r="H20" s="19">
        <v>634</v>
      </c>
      <c r="I20" s="19">
        <v>18</v>
      </c>
      <c r="J20" s="19">
        <v>108.25</v>
      </c>
      <c r="K20" s="19">
        <v>228</v>
      </c>
      <c r="L20" s="19">
        <v>2721.24</v>
      </c>
      <c r="M20" s="19">
        <v>782</v>
      </c>
      <c r="N20" s="19">
        <v>45</v>
      </c>
      <c r="O20" s="19">
        <v>198.92</v>
      </c>
      <c r="P20" s="19">
        <v>21</v>
      </c>
      <c r="Q20" s="19">
        <v>26.19</v>
      </c>
      <c r="R20" s="19">
        <f t="shared" si="0"/>
        <v>1459</v>
      </c>
      <c r="S20" s="19">
        <v>63</v>
      </c>
      <c r="T20" s="19">
        <v>307.17</v>
      </c>
      <c r="U20" s="19">
        <v>279</v>
      </c>
      <c r="V20" s="19">
        <v>2865.43</v>
      </c>
    </row>
    <row r="21" spans="1:22" x14ac:dyDescent="0.25">
      <c r="A21" s="19">
        <v>18</v>
      </c>
      <c r="B21" s="19" t="s">
        <v>48</v>
      </c>
      <c r="C21" s="19">
        <v>8</v>
      </c>
      <c r="D21" s="19">
        <v>7</v>
      </c>
      <c r="E21" s="19">
        <v>8.23</v>
      </c>
      <c r="F21" s="19">
        <v>33</v>
      </c>
      <c r="G21" s="19">
        <v>90.49</v>
      </c>
      <c r="H21" s="19">
        <v>31</v>
      </c>
      <c r="I21" s="19">
        <v>7</v>
      </c>
      <c r="J21" s="19">
        <v>67.5</v>
      </c>
      <c r="K21" s="19">
        <v>50</v>
      </c>
      <c r="L21" s="19">
        <v>185.85</v>
      </c>
      <c r="M21" s="19">
        <v>307</v>
      </c>
      <c r="N21" s="19">
        <v>0</v>
      </c>
      <c r="O21" s="19">
        <v>0</v>
      </c>
      <c r="P21" s="19">
        <v>0</v>
      </c>
      <c r="Q21" s="19">
        <v>0</v>
      </c>
      <c r="R21" s="19">
        <f t="shared" si="0"/>
        <v>346</v>
      </c>
      <c r="S21" s="19">
        <v>14</v>
      </c>
      <c r="T21" s="19">
        <v>75.73</v>
      </c>
      <c r="U21" s="19">
        <v>83</v>
      </c>
      <c r="V21" s="19">
        <v>276.33999999999997</v>
      </c>
    </row>
    <row r="22" spans="1:22" x14ac:dyDescent="0.25">
      <c r="A22" s="19">
        <v>19</v>
      </c>
      <c r="B22" s="19" t="s">
        <v>49</v>
      </c>
      <c r="C22" s="19">
        <v>16</v>
      </c>
      <c r="D22" s="19">
        <v>3</v>
      </c>
      <c r="E22" s="19">
        <v>10.94</v>
      </c>
      <c r="F22" s="19">
        <v>52</v>
      </c>
      <c r="G22" s="19">
        <v>206.84</v>
      </c>
      <c r="H22" s="19">
        <v>138</v>
      </c>
      <c r="I22" s="19">
        <v>0</v>
      </c>
      <c r="J22" s="19">
        <v>0</v>
      </c>
      <c r="K22" s="19">
        <v>28</v>
      </c>
      <c r="L22" s="19">
        <v>143.94</v>
      </c>
      <c r="M22" s="19">
        <v>409</v>
      </c>
      <c r="N22" s="19">
        <v>126</v>
      </c>
      <c r="O22" s="19">
        <v>295.14999999999998</v>
      </c>
      <c r="P22" s="19">
        <v>446</v>
      </c>
      <c r="Q22" s="19">
        <v>3121.23</v>
      </c>
      <c r="R22" s="19">
        <f t="shared" si="0"/>
        <v>563</v>
      </c>
      <c r="S22" s="19">
        <v>129</v>
      </c>
      <c r="T22" s="19">
        <v>306.08999999999997</v>
      </c>
      <c r="U22" s="19">
        <v>526</v>
      </c>
      <c r="V22" s="19">
        <v>3472.01</v>
      </c>
    </row>
    <row r="23" spans="1:22" x14ac:dyDescent="0.25">
      <c r="A23" s="19">
        <v>20</v>
      </c>
      <c r="B23" s="19" t="s">
        <v>50</v>
      </c>
      <c r="C23" s="19">
        <v>13</v>
      </c>
      <c r="D23" s="19">
        <v>2</v>
      </c>
      <c r="E23" s="19">
        <v>5.23</v>
      </c>
      <c r="F23" s="19">
        <v>82</v>
      </c>
      <c r="G23" s="19">
        <v>194.35</v>
      </c>
      <c r="H23" s="19">
        <v>97</v>
      </c>
      <c r="I23" s="19">
        <v>10</v>
      </c>
      <c r="J23" s="19">
        <v>22.6</v>
      </c>
      <c r="K23" s="19">
        <v>90</v>
      </c>
      <c r="L23" s="19">
        <v>983.53</v>
      </c>
      <c r="M23" s="19">
        <v>241</v>
      </c>
      <c r="N23" s="19">
        <v>16</v>
      </c>
      <c r="O23" s="19">
        <v>764.95</v>
      </c>
      <c r="P23" s="19">
        <v>184</v>
      </c>
      <c r="Q23" s="19">
        <v>253.35</v>
      </c>
      <c r="R23" s="19">
        <f t="shared" si="0"/>
        <v>351</v>
      </c>
      <c r="S23" s="19">
        <v>28</v>
      </c>
      <c r="T23" s="19">
        <v>792.78</v>
      </c>
      <c r="U23" s="19">
        <v>356</v>
      </c>
      <c r="V23" s="19">
        <v>1431.23</v>
      </c>
    </row>
    <row r="24" spans="1:22" x14ac:dyDescent="0.25">
      <c r="A24" s="19">
        <v>21</v>
      </c>
      <c r="B24" s="19" t="s">
        <v>51</v>
      </c>
      <c r="C24" s="19">
        <v>5</v>
      </c>
      <c r="D24" s="19">
        <v>0</v>
      </c>
      <c r="E24" s="19">
        <v>0</v>
      </c>
      <c r="F24" s="19">
        <v>7</v>
      </c>
      <c r="G24" s="19">
        <v>16</v>
      </c>
      <c r="H24" s="19">
        <v>36</v>
      </c>
      <c r="I24" s="19">
        <v>0</v>
      </c>
      <c r="J24" s="19">
        <v>0</v>
      </c>
      <c r="K24" s="19">
        <v>6</v>
      </c>
      <c r="L24" s="19">
        <v>67</v>
      </c>
      <c r="M24" s="19">
        <v>120</v>
      </c>
      <c r="N24" s="19">
        <v>10</v>
      </c>
      <c r="O24" s="19">
        <v>50</v>
      </c>
      <c r="P24" s="19">
        <v>28</v>
      </c>
      <c r="Q24" s="19">
        <v>255</v>
      </c>
      <c r="R24" s="19">
        <f t="shared" si="0"/>
        <v>161</v>
      </c>
      <c r="S24" s="19">
        <v>10</v>
      </c>
      <c r="T24" s="19">
        <v>50</v>
      </c>
      <c r="U24" s="19">
        <v>41</v>
      </c>
      <c r="V24" s="19">
        <v>338</v>
      </c>
    </row>
    <row r="25" spans="1:22" x14ac:dyDescent="0.25">
      <c r="A25" s="20" t="s">
        <v>83</v>
      </c>
      <c r="B25" s="20" t="s">
        <v>5</v>
      </c>
      <c r="C25" s="20">
        <f>SUM(C4:C24)</f>
        <v>584</v>
      </c>
      <c r="D25" s="20">
        <v>1032</v>
      </c>
      <c r="E25" s="20">
        <v>2070.9699999999998</v>
      </c>
      <c r="F25" s="20">
        <v>3052</v>
      </c>
      <c r="G25" s="20">
        <v>9392.6200000000008</v>
      </c>
      <c r="H25" s="20">
        <f>SUM(H4:H24)</f>
        <v>5492</v>
      </c>
      <c r="I25" s="20">
        <v>438</v>
      </c>
      <c r="J25" s="20">
        <v>6490.23</v>
      </c>
      <c r="K25" s="20">
        <v>4225</v>
      </c>
      <c r="L25" s="20">
        <v>38226.120000000003</v>
      </c>
      <c r="M25" s="20">
        <f>SUM(M4:M24)</f>
        <v>10803</v>
      </c>
      <c r="N25" s="20">
        <v>444</v>
      </c>
      <c r="O25" s="20">
        <v>2636.48</v>
      </c>
      <c r="P25" s="20">
        <v>1288</v>
      </c>
      <c r="Q25" s="20">
        <v>6520.79</v>
      </c>
      <c r="R25" s="20">
        <f t="shared" si="0"/>
        <v>16879</v>
      </c>
      <c r="S25" s="20">
        <v>1914</v>
      </c>
      <c r="T25" s="20">
        <v>11197.68</v>
      </c>
      <c r="U25" s="20">
        <v>8565</v>
      </c>
      <c r="V25" s="20">
        <v>54139.53</v>
      </c>
    </row>
    <row r="26" spans="1:22" x14ac:dyDescent="0.25">
      <c r="A26" s="21">
        <v>1</v>
      </c>
      <c r="B26" s="21" t="s">
        <v>53</v>
      </c>
      <c r="C26" s="21">
        <v>47</v>
      </c>
      <c r="D26" s="21">
        <v>0</v>
      </c>
      <c r="E26" s="21">
        <v>0</v>
      </c>
      <c r="F26" s="21">
        <v>5</v>
      </c>
      <c r="G26" s="21">
        <v>10.85</v>
      </c>
      <c r="H26" s="21">
        <v>572</v>
      </c>
      <c r="I26" s="21">
        <v>14</v>
      </c>
      <c r="J26" s="21">
        <v>17.68</v>
      </c>
      <c r="K26" s="21">
        <v>8</v>
      </c>
      <c r="L26" s="21">
        <v>9.69</v>
      </c>
      <c r="M26" s="21">
        <v>791</v>
      </c>
      <c r="N26" s="21">
        <v>2</v>
      </c>
      <c r="O26" s="21">
        <v>54.8</v>
      </c>
      <c r="P26" s="21">
        <v>88</v>
      </c>
      <c r="Q26" s="21">
        <v>1044.77</v>
      </c>
      <c r="R26" s="19">
        <f t="shared" si="0"/>
        <v>1410</v>
      </c>
      <c r="S26" s="21">
        <v>16</v>
      </c>
      <c r="T26" s="21">
        <v>72.48</v>
      </c>
      <c r="U26" s="21">
        <v>101</v>
      </c>
      <c r="V26" s="21">
        <v>1065.31</v>
      </c>
    </row>
    <row r="27" spans="1:22" x14ac:dyDescent="0.25">
      <c r="A27" s="21">
        <v>2</v>
      </c>
      <c r="B27" s="21" t="s">
        <v>54</v>
      </c>
      <c r="C27" s="21">
        <v>7</v>
      </c>
      <c r="D27" s="21">
        <v>0</v>
      </c>
      <c r="E27" s="21">
        <v>0</v>
      </c>
      <c r="F27" s="21">
        <v>1</v>
      </c>
      <c r="G27" s="21">
        <v>0.15</v>
      </c>
      <c r="H27" s="21">
        <v>50</v>
      </c>
      <c r="I27" s="21">
        <v>0</v>
      </c>
      <c r="J27" s="21">
        <v>0</v>
      </c>
      <c r="K27" s="21">
        <v>6</v>
      </c>
      <c r="L27" s="21">
        <v>43.07</v>
      </c>
      <c r="M27" s="21">
        <v>241</v>
      </c>
      <c r="N27" s="21">
        <v>0</v>
      </c>
      <c r="O27" s="21">
        <v>0</v>
      </c>
      <c r="P27" s="21">
        <v>0</v>
      </c>
      <c r="Q27" s="21">
        <v>0</v>
      </c>
      <c r="R27" s="19">
        <f t="shared" si="0"/>
        <v>298</v>
      </c>
      <c r="S27" s="21">
        <v>0</v>
      </c>
      <c r="T27" s="21">
        <v>0</v>
      </c>
      <c r="U27" s="21">
        <v>7</v>
      </c>
      <c r="V27" s="21">
        <v>43.22</v>
      </c>
    </row>
    <row r="28" spans="1:22" x14ac:dyDescent="0.25">
      <c r="A28" s="21">
        <v>3</v>
      </c>
      <c r="B28" s="21" t="s">
        <v>55</v>
      </c>
      <c r="C28" s="21">
        <v>24</v>
      </c>
      <c r="D28" s="21">
        <v>0</v>
      </c>
      <c r="E28" s="21">
        <v>0</v>
      </c>
      <c r="F28" s="21">
        <v>0</v>
      </c>
      <c r="G28" s="21">
        <v>0</v>
      </c>
      <c r="H28" s="21">
        <v>256</v>
      </c>
      <c r="I28" s="21">
        <v>1</v>
      </c>
      <c r="J28" s="21">
        <v>8.66</v>
      </c>
      <c r="K28" s="21">
        <v>1</v>
      </c>
      <c r="L28" s="21">
        <v>8.66</v>
      </c>
      <c r="M28" s="21">
        <v>397</v>
      </c>
      <c r="N28" s="21">
        <v>0</v>
      </c>
      <c r="O28" s="21">
        <v>0</v>
      </c>
      <c r="P28" s="21">
        <v>0</v>
      </c>
      <c r="Q28" s="21">
        <v>0</v>
      </c>
      <c r="R28" s="19">
        <f t="shared" si="0"/>
        <v>677</v>
      </c>
      <c r="S28" s="21">
        <v>1</v>
      </c>
      <c r="T28" s="21">
        <v>8.66</v>
      </c>
      <c r="U28" s="21">
        <v>1</v>
      </c>
      <c r="V28" s="21">
        <v>8.66</v>
      </c>
    </row>
    <row r="29" spans="1:22" x14ac:dyDescent="0.25">
      <c r="A29" s="21">
        <v>4</v>
      </c>
      <c r="B29" s="21" t="s">
        <v>56</v>
      </c>
      <c r="C29" s="21">
        <v>6</v>
      </c>
      <c r="D29" s="21">
        <v>0</v>
      </c>
      <c r="E29" s="21">
        <v>0</v>
      </c>
      <c r="F29" s="21">
        <v>0</v>
      </c>
      <c r="G29" s="21">
        <v>0</v>
      </c>
      <c r="H29" s="21">
        <v>36</v>
      </c>
      <c r="I29" s="21">
        <v>0</v>
      </c>
      <c r="J29" s="21">
        <v>0</v>
      </c>
      <c r="K29" s="21">
        <v>0</v>
      </c>
      <c r="L29" s="21">
        <v>0</v>
      </c>
      <c r="M29" s="21">
        <v>156</v>
      </c>
      <c r="N29" s="21">
        <v>0</v>
      </c>
      <c r="O29" s="21">
        <v>0</v>
      </c>
      <c r="P29" s="21">
        <v>0</v>
      </c>
      <c r="Q29" s="21">
        <v>0</v>
      </c>
      <c r="R29" s="19">
        <f t="shared" si="0"/>
        <v>198</v>
      </c>
      <c r="S29" s="21">
        <v>0</v>
      </c>
      <c r="T29" s="21">
        <v>0</v>
      </c>
      <c r="U29" s="21">
        <v>0</v>
      </c>
      <c r="V29" s="21">
        <v>0</v>
      </c>
    </row>
    <row r="30" spans="1:22" x14ac:dyDescent="0.25">
      <c r="A30" s="21">
        <v>5</v>
      </c>
      <c r="B30" s="21" t="s">
        <v>57</v>
      </c>
      <c r="C30" s="21">
        <v>23</v>
      </c>
      <c r="D30" s="21">
        <v>0</v>
      </c>
      <c r="E30" s="21">
        <v>0</v>
      </c>
      <c r="F30" s="21">
        <v>29</v>
      </c>
      <c r="G30" s="21">
        <v>43.32</v>
      </c>
      <c r="H30" s="21">
        <v>260</v>
      </c>
      <c r="I30" s="21">
        <v>0</v>
      </c>
      <c r="J30" s="21">
        <v>0</v>
      </c>
      <c r="K30" s="21">
        <v>0</v>
      </c>
      <c r="L30" s="21">
        <v>0</v>
      </c>
      <c r="M30" s="21">
        <v>425</v>
      </c>
      <c r="N30" s="21">
        <v>4</v>
      </c>
      <c r="O30" s="21">
        <v>364.11</v>
      </c>
      <c r="P30" s="21">
        <v>94</v>
      </c>
      <c r="Q30" s="21">
        <v>331.97</v>
      </c>
      <c r="R30" s="19">
        <f t="shared" si="0"/>
        <v>708</v>
      </c>
      <c r="S30" s="21">
        <v>4</v>
      </c>
      <c r="T30" s="21">
        <v>364.11</v>
      </c>
      <c r="U30" s="21">
        <v>123</v>
      </c>
      <c r="V30" s="21">
        <v>375.29</v>
      </c>
    </row>
    <row r="31" spans="1:22" x14ac:dyDescent="0.25">
      <c r="A31" s="21">
        <v>6</v>
      </c>
      <c r="B31" s="21" t="s">
        <v>58</v>
      </c>
      <c r="C31" s="21">
        <v>4</v>
      </c>
      <c r="D31" s="21">
        <v>0</v>
      </c>
      <c r="E31" s="21">
        <v>0</v>
      </c>
      <c r="F31" s="21">
        <v>0</v>
      </c>
      <c r="G31" s="21">
        <v>0</v>
      </c>
      <c r="H31" s="21">
        <v>24</v>
      </c>
      <c r="I31" s="21">
        <v>0</v>
      </c>
      <c r="J31" s="21">
        <v>0</v>
      </c>
      <c r="K31" s="21">
        <v>0</v>
      </c>
      <c r="L31" s="21">
        <v>0</v>
      </c>
      <c r="M31" s="21">
        <v>60</v>
      </c>
      <c r="N31" s="21">
        <v>0</v>
      </c>
      <c r="O31" s="21">
        <v>0</v>
      </c>
      <c r="P31" s="21">
        <v>0</v>
      </c>
      <c r="Q31" s="21">
        <v>0</v>
      </c>
      <c r="R31" s="19">
        <f t="shared" si="0"/>
        <v>88</v>
      </c>
      <c r="S31" s="21">
        <v>0</v>
      </c>
      <c r="T31" s="21">
        <v>0</v>
      </c>
      <c r="U31" s="21">
        <v>0</v>
      </c>
      <c r="V31" s="21">
        <v>0</v>
      </c>
    </row>
    <row r="32" spans="1:22" x14ac:dyDescent="0.25">
      <c r="A32" s="21">
        <v>7</v>
      </c>
      <c r="B32" s="21" t="s">
        <v>59</v>
      </c>
      <c r="C32" s="21">
        <v>4</v>
      </c>
      <c r="D32" s="21">
        <v>0</v>
      </c>
      <c r="E32" s="21">
        <v>0</v>
      </c>
      <c r="F32" s="21">
        <v>0</v>
      </c>
      <c r="G32" s="21">
        <v>0</v>
      </c>
      <c r="H32" s="21">
        <v>24</v>
      </c>
      <c r="I32" s="21">
        <v>0</v>
      </c>
      <c r="J32" s="21">
        <v>0</v>
      </c>
      <c r="K32" s="21">
        <v>0</v>
      </c>
      <c r="L32" s="21">
        <v>0</v>
      </c>
      <c r="M32" s="21">
        <v>60</v>
      </c>
      <c r="N32" s="21">
        <v>0</v>
      </c>
      <c r="O32" s="21">
        <v>0</v>
      </c>
      <c r="P32" s="21">
        <v>0</v>
      </c>
      <c r="Q32" s="21">
        <v>0</v>
      </c>
      <c r="R32" s="19">
        <f t="shared" si="0"/>
        <v>88</v>
      </c>
      <c r="S32" s="21">
        <v>0</v>
      </c>
      <c r="T32" s="21">
        <v>0</v>
      </c>
      <c r="U32" s="21">
        <v>0</v>
      </c>
      <c r="V32" s="21">
        <v>0</v>
      </c>
    </row>
    <row r="33" spans="1:22" x14ac:dyDescent="0.25">
      <c r="A33" s="21">
        <v>8</v>
      </c>
      <c r="B33" s="21" t="s">
        <v>60</v>
      </c>
      <c r="C33" s="21">
        <v>4</v>
      </c>
      <c r="D33" s="21">
        <v>0</v>
      </c>
      <c r="E33" s="21">
        <v>0</v>
      </c>
      <c r="F33" s="21">
        <v>0</v>
      </c>
      <c r="G33" s="21">
        <v>0</v>
      </c>
      <c r="H33" s="21">
        <v>24</v>
      </c>
      <c r="I33" s="21">
        <v>0</v>
      </c>
      <c r="J33" s="21">
        <v>0</v>
      </c>
      <c r="K33" s="21">
        <v>1</v>
      </c>
      <c r="L33" s="21">
        <v>17.88</v>
      </c>
      <c r="M33" s="21">
        <v>60</v>
      </c>
      <c r="N33" s="21">
        <v>0</v>
      </c>
      <c r="O33" s="21">
        <v>0</v>
      </c>
      <c r="P33" s="21">
        <v>0</v>
      </c>
      <c r="Q33" s="21">
        <v>0</v>
      </c>
      <c r="R33" s="19">
        <f t="shared" si="0"/>
        <v>88</v>
      </c>
      <c r="S33" s="21">
        <v>0</v>
      </c>
      <c r="T33" s="21">
        <v>0</v>
      </c>
      <c r="U33" s="21">
        <v>1</v>
      </c>
      <c r="V33" s="21">
        <v>17.88</v>
      </c>
    </row>
    <row r="34" spans="1:22" ht="30" x14ac:dyDescent="0.25">
      <c r="A34" s="21">
        <v>9</v>
      </c>
      <c r="B34" s="21" t="s">
        <v>61</v>
      </c>
      <c r="C34" s="21">
        <v>4</v>
      </c>
      <c r="D34" s="21">
        <v>0</v>
      </c>
      <c r="E34" s="21">
        <v>0</v>
      </c>
      <c r="F34" s="21">
        <v>0</v>
      </c>
      <c r="G34" s="21">
        <v>0</v>
      </c>
      <c r="H34" s="21">
        <v>24</v>
      </c>
      <c r="I34" s="21">
        <v>0</v>
      </c>
      <c r="J34" s="21">
        <v>0</v>
      </c>
      <c r="K34" s="21">
        <v>0</v>
      </c>
      <c r="L34" s="21">
        <v>0</v>
      </c>
      <c r="M34" s="21">
        <v>60</v>
      </c>
      <c r="N34" s="21">
        <v>69</v>
      </c>
      <c r="O34" s="21">
        <v>19.96</v>
      </c>
      <c r="P34" s="21">
        <v>67</v>
      </c>
      <c r="Q34" s="21">
        <v>18.809999999999999</v>
      </c>
      <c r="R34" s="19">
        <f t="shared" si="0"/>
        <v>88</v>
      </c>
      <c r="S34" s="21">
        <v>69</v>
      </c>
      <c r="T34" s="21">
        <v>19.96</v>
      </c>
      <c r="U34" s="21">
        <v>67</v>
      </c>
      <c r="V34" s="21">
        <v>18.809999999999999</v>
      </c>
    </row>
    <row r="35" spans="1:22" x14ac:dyDescent="0.25">
      <c r="A35" s="21">
        <v>10</v>
      </c>
      <c r="B35" s="21" t="s">
        <v>62</v>
      </c>
      <c r="C35" s="21">
        <v>0</v>
      </c>
      <c r="D35" s="21">
        <v>0</v>
      </c>
      <c r="E35" s="21">
        <v>0</v>
      </c>
      <c r="F35" s="21">
        <v>0</v>
      </c>
      <c r="G35" s="21">
        <v>0</v>
      </c>
      <c r="H35" s="21">
        <v>0</v>
      </c>
      <c r="I35" s="21">
        <v>0</v>
      </c>
      <c r="J35" s="21">
        <v>0</v>
      </c>
      <c r="K35" s="21">
        <v>0</v>
      </c>
      <c r="L35" s="21">
        <v>0</v>
      </c>
      <c r="M35" s="21">
        <v>0</v>
      </c>
      <c r="N35" s="21">
        <v>0</v>
      </c>
      <c r="O35" s="21">
        <v>0</v>
      </c>
      <c r="P35" s="21">
        <v>0</v>
      </c>
      <c r="Q35" s="21">
        <v>0</v>
      </c>
      <c r="R35" s="19">
        <f t="shared" si="0"/>
        <v>0</v>
      </c>
      <c r="S35" s="21">
        <v>0</v>
      </c>
      <c r="T35" s="21">
        <v>0</v>
      </c>
      <c r="U35" s="21">
        <v>0</v>
      </c>
      <c r="V35" s="21">
        <v>0</v>
      </c>
    </row>
    <row r="36" spans="1:22" x14ac:dyDescent="0.25">
      <c r="A36" s="21">
        <v>11</v>
      </c>
      <c r="B36" s="21" t="s">
        <v>84</v>
      </c>
      <c r="C36" s="21">
        <v>0</v>
      </c>
      <c r="D36" s="21">
        <v>0</v>
      </c>
      <c r="E36" s="21">
        <v>0</v>
      </c>
      <c r="F36" s="21">
        <v>0</v>
      </c>
      <c r="G36" s="21">
        <v>0</v>
      </c>
      <c r="H36" s="21">
        <v>0</v>
      </c>
      <c r="I36" s="21">
        <v>0</v>
      </c>
      <c r="J36" s="21">
        <v>0</v>
      </c>
      <c r="K36" s="21">
        <v>0</v>
      </c>
      <c r="L36" s="21">
        <v>0</v>
      </c>
      <c r="M36" s="21">
        <v>0</v>
      </c>
      <c r="N36" s="21">
        <v>738</v>
      </c>
      <c r="O36" s="21">
        <v>274.32</v>
      </c>
      <c r="P36" s="21">
        <v>4802</v>
      </c>
      <c r="Q36" s="21">
        <v>918.86</v>
      </c>
      <c r="R36" s="19">
        <f t="shared" si="0"/>
        <v>0</v>
      </c>
      <c r="S36" s="21">
        <v>738</v>
      </c>
      <c r="T36" s="21">
        <v>274.32</v>
      </c>
      <c r="U36" s="21">
        <v>4802</v>
      </c>
      <c r="V36" s="21">
        <v>918.86</v>
      </c>
    </row>
    <row r="37" spans="1:22" x14ac:dyDescent="0.25">
      <c r="A37" s="22" t="s">
        <v>85</v>
      </c>
      <c r="B37" s="22" t="s">
        <v>5</v>
      </c>
      <c r="C37" s="22">
        <v>123</v>
      </c>
      <c r="D37" s="22">
        <v>0</v>
      </c>
      <c r="E37" s="22">
        <v>0</v>
      </c>
      <c r="F37" s="22">
        <v>35</v>
      </c>
      <c r="G37" s="22">
        <v>54.32</v>
      </c>
      <c r="H37" s="22">
        <v>1270</v>
      </c>
      <c r="I37" s="22">
        <v>15</v>
      </c>
      <c r="J37" s="22">
        <v>26.34</v>
      </c>
      <c r="K37" s="22">
        <v>16</v>
      </c>
      <c r="L37" s="22">
        <v>79.3</v>
      </c>
      <c r="M37" s="22">
        <v>2250</v>
      </c>
      <c r="N37" s="22">
        <v>813</v>
      </c>
      <c r="O37" s="22">
        <v>713.19</v>
      </c>
      <c r="P37" s="22">
        <v>5051</v>
      </c>
      <c r="Q37" s="22">
        <v>2314.41</v>
      </c>
      <c r="R37" s="20">
        <f t="shared" si="0"/>
        <v>3643</v>
      </c>
      <c r="S37" s="22">
        <v>828</v>
      </c>
      <c r="T37" s="22">
        <v>739.53</v>
      </c>
      <c r="U37" s="22">
        <v>5102</v>
      </c>
      <c r="V37" s="22">
        <v>2448.0300000000002</v>
      </c>
    </row>
    <row r="38" spans="1:22" x14ac:dyDescent="0.25">
      <c r="A38" s="21">
        <v>1</v>
      </c>
      <c r="B38" s="21" t="s">
        <v>64</v>
      </c>
      <c r="C38" s="21">
        <v>285</v>
      </c>
      <c r="D38" s="21">
        <v>62</v>
      </c>
      <c r="E38" s="21">
        <v>98.57</v>
      </c>
      <c r="F38" s="21">
        <v>375</v>
      </c>
      <c r="G38" s="21">
        <v>726.95</v>
      </c>
      <c r="H38" s="21">
        <v>3630</v>
      </c>
      <c r="I38" s="21">
        <v>180</v>
      </c>
      <c r="J38" s="21">
        <v>1008.14</v>
      </c>
      <c r="K38" s="21">
        <v>935</v>
      </c>
      <c r="L38" s="21">
        <v>7012.55</v>
      </c>
      <c r="M38" s="21">
        <v>5236</v>
      </c>
      <c r="N38" s="21">
        <v>0</v>
      </c>
      <c r="O38" s="21">
        <v>0</v>
      </c>
      <c r="P38" s="21">
        <v>0</v>
      </c>
      <c r="Q38" s="21">
        <v>0</v>
      </c>
      <c r="R38" s="19">
        <f t="shared" si="0"/>
        <v>9151</v>
      </c>
      <c r="S38" s="21">
        <v>242</v>
      </c>
      <c r="T38" s="21">
        <v>1106.71</v>
      </c>
      <c r="U38" s="21">
        <v>1310</v>
      </c>
      <c r="V38" s="21">
        <v>7739.5</v>
      </c>
    </row>
    <row r="39" spans="1:22" x14ac:dyDescent="0.25">
      <c r="A39" s="22" t="s">
        <v>86</v>
      </c>
      <c r="B39" s="22" t="s">
        <v>5</v>
      </c>
      <c r="C39" s="22">
        <v>285</v>
      </c>
      <c r="D39" s="22">
        <v>62</v>
      </c>
      <c r="E39" s="22">
        <v>98.57</v>
      </c>
      <c r="F39" s="22">
        <v>375</v>
      </c>
      <c r="G39" s="22">
        <v>726.95</v>
      </c>
      <c r="H39" s="22">
        <v>3630</v>
      </c>
      <c r="I39" s="22">
        <v>180</v>
      </c>
      <c r="J39" s="22">
        <v>1008.14</v>
      </c>
      <c r="K39" s="22">
        <v>935</v>
      </c>
      <c r="L39" s="22">
        <v>7012.55</v>
      </c>
      <c r="M39" s="22">
        <v>5236</v>
      </c>
      <c r="N39" s="22">
        <v>0</v>
      </c>
      <c r="O39" s="22">
        <v>0</v>
      </c>
      <c r="P39" s="22">
        <v>0</v>
      </c>
      <c r="Q39" s="22">
        <v>0</v>
      </c>
      <c r="R39" s="20">
        <f t="shared" si="0"/>
        <v>9151</v>
      </c>
      <c r="S39" s="22">
        <v>242</v>
      </c>
      <c r="T39" s="22">
        <v>1106.71</v>
      </c>
      <c r="U39" s="22">
        <v>1310</v>
      </c>
      <c r="V39" s="22">
        <v>7739.5</v>
      </c>
    </row>
    <row r="40" spans="1:22" x14ac:dyDescent="0.25">
      <c r="A40" s="19">
        <v>1</v>
      </c>
      <c r="B40" s="19" t="s">
        <v>66</v>
      </c>
      <c r="C40" s="19">
        <v>157</v>
      </c>
      <c r="D40" s="19">
        <v>3</v>
      </c>
      <c r="E40" s="19">
        <v>8.4</v>
      </c>
      <c r="F40" s="19">
        <v>187</v>
      </c>
      <c r="G40" s="19">
        <v>388</v>
      </c>
      <c r="H40" s="19">
        <v>1489</v>
      </c>
      <c r="I40" s="19">
        <v>9</v>
      </c>
      <c r="J40" s="19">
        <v>41.2</v>
      </c>
      <c r="K40" s="19">
        <v>996</v>
      </c>
      <c r="L40" s="19">
        <v>4270.97</v>
      </c>
      <c r="M40" s="19">
        <v>2804</v>
      </c>
      <c r="N40" s="19">
        <v>19</v>
      </c>
      <c r="O40" s="19">
        <v>198.79</v>
      </c>
      <c r="P40" s="19">
        <v>1412</v>
      </c>
      <c r="Q40" s="19">
        <v>1550.39</v>
      </c>
      <c r="R40" s="19">
        <f t="shared" si="0"/>
        <v>4450</v>
      </c>
      <c r="S40" s="19">
        <v>31</v>
      </c>
      <c r="T40" s="19">
        <v>248.39</v>
      </c>
      <c r="U40" s="19">
        <v>2595</v>
      </c>
      <c r="V40" s="19">
        <v>6209.36</v>
      </c>
    </row>
    <row r="41" spans="1:22" x14ac:dyDescent="0.25">
      <c r="A41" s="19">
        <v>2</v>
      </c>
      <c r="B41" s="19" t="s">
        <v>67</v>
      </c>
      <c r="C41" s="19">
        <v>6</v>
      </c>
      <c r="D41" s="19">
        <v>0</v>
      </c>
      <c r="E41" s="19">
        <v>0</v>
      </c>
      <c r="F41" s="19">
        <v>7</v>
      </c>
      <c r="G41" s="19">
        <v>18.62</v>
      </c>
      <c r="H41" s="19">
        <v>130</v>
      </c>
      <c r="I41" s="19">
        <v>16</v>
      </c>
      <c r="J41" s="19">
        <v>254</v>
      </c>
      <c r="K41" s="19">
        <v>157</v>
      </c>
      <c r="L41" s="19">
        <v>854.13</v>
      </c>
      <c r="M41" s="19">
        <v>120</v>
      </c>
      <c r="N41" s="19">
        <v>154</v>
      </c>
      <c r="O41" s="19">
        <v>545.70000000000005</v>
      </c>
      <c r="P41" s="19">
        <v>741</v>
      </c>
      <c r="Q41" s="19">
        <v>1684.03</v>
      </c>
      <c r="R41" s="19">
        <f t="shared" si="0"/>
        <v>256</v>
      </c>
      <c r="S41" s="19">
        <v>170</v>
      </c>
      <c r="T41" s="19">
        <v>799.7</v>
      </c>
      <c r="U41" s="19">
        <v>905</v>
      </c>
      <c r="V41" s="19">
        <v>2556.7800000000002</v>
      </c>
    </row>
    <row r="42" spans="1:22" x14ac:dyDescent="0.25">
      <c r="A42" s="19">
        <v>3</v>
      </c>
      <c r="B42" s="19" t="s">
        <v>68</v>
      </c>
      <c r="C42" s="19">
        <v>13</v>
      </c>
      <c r="D42" s="19">
        <v>0</v>
      </c>
      <c r="E42" s="19">
        <v>0</v>
      </c>
      <c r="F42" s="19">
        <v>12</v>
      </c>
      <c r="G42" s="19">
        <v>56.17</v>
      </c>
      <c r="H42" s="19">
        <v>97</v>
      </c>
      <c r="I42" s="19">
        <v>5</v>
      </c>
      <c r="J42" s="19">
        <v>93</v>
      </c>
      <c r="K42" s="19">
        <v>214</v>
      </c>
      <c r="L42" s="19">
        <v>2079.37</v>
      </c>
      <c r="M42" s="19">
        <v>241</v>
      </c>
      <c r="N42" s="19">
        <v>297</v>
      </c>
      <c r="O42" s="19">
        <v>225.95</v>
      </c>
      <c r="P42" s="19">
        <v>2495</v>
      </c>
      <c r="Q42" s="19">
        <v>1619.46</v>
      </c>
      <c r="R42" s="19">
        <f t="shared" si="0"/>
        <v>351</v>
      </c>
      <c r="S42" s="19">
        <v>302</v>
      </c>
      <c r="T42" s="19">
        <v>318.95</v>
      </c>
      <c r="U42" s="19">
        <v>2721</v>
      </c>
      <c r="V42" s="19">
        <v>3755</v>
      </c>
    </row>
    <row r="43" spans="1:22" x14ac:dyDescent="0.25">
      <c r="A43" s="19">
        <v>4</v>
      </c>
      <c r="B43" s="19" t="s">
        <v>69</v>
      </c>
      <c r="C43" s="19">
        <v>6</v>
      </c>
      <c r="D43" s="19">
        <v>0</v>
      </c>
      <c r="E43" s="19">
        <v>0</v>
      </c>
      <c r="F43" s="19">
        <v>0</v>
      </c>
      <c r="G43" s="19">
        <v>0</v>
      </c>
      <c r="H43" s="19">
        <v>130</v>
      </c>
      <c r="I43" s="19">
        <v>5</v>
      </c>
      <c r="J43" s="19">
        <v>22.8</v>
      </c>
      <c r="K43" s="19">
        <v>697</v>
      </c>
      <c r="L43" s="19">
        <v>1130.8599999999999</v>
      </c>
      <c r="M43" s="19">
        <v>60</v>
      </c>
      <c r="N43" s="19">
        <v>0</v>
      </c>
      <c r="O43" s="19">
        <v>0</v>
      </c>
      <c r="P43" s="19">
        <v>0</v>
      </c>
      <c r="Q43" s="19">
        <v>0</v>
      </c>
      <c r="R43" s="19">
        <f t="shared" si="0"/>
        <v>196</v>
      </c>
      <c r="S43" s="19">
        <v>5</v>
      </c>
      <c r="T43" s="19">
        <v>22.8</v>
      </c>
      <c r="U43" s="19">
        <v>697</v>
      </c>
      <c r="V43" s="19">
        <v>1130.8599999999999</v>
      </c>
    </row>
    <row r="44" spans="1:22" x14ac:dyDescent="0.25">
      <c r="A44" s="20" t="s">
        <v>88</v>
      </c>
      <c r="B44" s="20" t="s">
        <v>5</v>
      </c>
      <c r="C44" s="20">
        <f>C25+C37+C39+C40+C41+C42+C43</f>
        <v>1174</v>
      </c>
      <c r="D44" s="20">
        <v>1097</v>
      </c>
      <c r="E44" s="20">
        <v>2177.94</v>
      </c>
      <c r="F44" s="20">
        <v>3668</v>
      </c>
      <c r="G44" s="20">
        <v>10636.68</v>
      </c>
      <c r="H44" s="20">
        <f>H25+H37+H39+H40+H41+H42+H43</f>
        <v>12238</v>
      </c>
      <c r="I44" s="20">
        <v>668</v>
      </c>
      <c r="J44" s="20">
        <v>7935.71</v>
      </c>
      <c r="K44" s="20">
        <v>7240</v>
      </c>
      <c r="L44" s="20">
        <v>53653.3</v>
      </c>
      <c r="M44" s="20">
        <f>M25+M37+M39+M40+M41+M42+M43</f>
        <v>21514</v>
      </c>
      <c r="N44" s="20">
        <v>1727</v>
      </c>
      <c r="O44" s="20">
        <v>4320.1099999999997</v>
      </c>
      <c r="P44" s="20">
        <v>10987</v>
      </c>
      <c r="Q44" s="20">
        <v>13689.08</v>
      </c>
      <c r="R44" s="20">
        <f t="shared" si="0"/>
        <v>34926</v>
      </c>
      <c r="S44" s="20">
        <v>3492</v>
      </c>
      <c r="T44" s="20">
        <v>14433.76</v>
      </c>
      <c r="U44" s="20">
        <v>21895</v>
      </c>
      <c r="V44" s="20">
        <v>77979.06</v>
      </c>
    </row>
    <row r="45" spans="1:22" ht="15" customHeight="1" x14ac:dyDescent="0.25">
      <c r="A45" s="19"/>
      <c r="B45" s="19"/>
      <c r="C45" s="368" t="s">
        <v>848</v>
      </c>
      <c r="D45" s="369"/>
      <c r="V45" s="347"/>
    </row>
    <row r="46" spans="1:22" x14ac:dyDescent="0.25">
      <c r="A46" s="20"/>
      <c r="B46" s="20" t="s">
        <v>5</v>
      </c>
      <c r="C46" s="20">
        <v>1913.24</v>
      </c>
      <c r="D46" s="20">
        <v>406</v>
      </c>
      <c r="E46" s="20">
        <v>1277.28</v>
      </c>
      <c r="F46" s="20">
        <v>3370</v>
      </c>
      <c r="G46" s="20">
        <v>8594.92</v>
      </c>
      <c r="H46" s="20">
        <v>16810</v>
      </c>
      <c r="I46" s="20">
        <v>460</v>
      </c>
      <c r="J46" s="20">
        <v>5178.3500000000004</v>
      </c>
      <c r="K46" s="20">
        <v>8334</v>
      </c>
      <c r="L46" s="20">
        <v>64467.69</v>
      </c>
      <c r="M46" s="20">
        <v>34639.68</v>
      </c>
      <c r="N46" s="20">
        <v>1149</v>
      </c>
      <c r="O46" s="20">
        <v>5252.94</v>
      </c>
      <c r="P46" s="20">
        <v>6194</v>
      </c>
      <c r="Q46" s="20">
        <v>14331.65</v>
      </c>
      <c r="R46" s="20">
        <v>53362.92</v>
      </c>
      <c r="S46" s="20">
        <v>2015</v>
      </c>
      <c r="T46" s="20">
        <v>11708.57</v>
      </c>
      <c r="U46" s="20">
        <v>17898</v>
      </c>
      <c r="V46" s="20">
        <v>87394.26</v>
      </c>
    </row>
  </sheetData>
  <mergeCells count="3">
    <mergeCell ref="A1:V1"/>
    <mergeCell ref="A2:V2"/>
    <mergeCell ref="C45:D45"/>
  </mergeCells>
  <pageMargins left="0.7" right="0.7" top="0.75" bottom="0.75" header="0.3" footer="0.3"/>
  <pageSetup scale="95" orientation="landscape" horizontalDpi="0" verticalDpi="0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0"/>
  <sheetViews>
    <sheetView workbookViewId="0">
      <selection activeCell="G20" sqref="G20"/>
    </sheetView>
  </sheetViews>
  <sheetFormatPr defaultColWidth="10.42578125" defaultRowHeight="15" x14ac:dyDescent="0.25"/>
  <cols>
    <col min="1" max="16384" width="10.42578125" style="88"/>
  </cols>
  <sheetData>
    <row r="1" spans="1:10" ht="15.75" customHeight="1" x14ac:dyDescent="0.25">
      <c r="A1" s="355" t="s">
        <v>372</v>
      </c>
      <c r="B1" s="356"/>
      <c r="C1" s="356"/>
      <c r="D1" s="356"/>
      <c r="E1" s="356"/>
      <c r="F1" s="356"/>
      <c r="G1" s="356"/>
      <c r="H1" s="356"/>
      <c r="I1" s="356"/>
      <c r="J1" s="356"/>
    </row>
    <row r="2" spans="1:10" x14ac:dyDescent="0.25">
      <c r="A2" s="357" t="s">
        <v>73</v>
      </c>
      <c r="B2" s="356"/>
      <c r="C2" s="356"/>
      <c r="D2" s="356"/>
      <c r="E2" s="356"/>
      <c r="F2" s="356"/>
      <c r="G2" s="356"/>
      <c r="H2" s="356"/>
      <c r="I2" s="356"/>
      <c r="J2" s="356"/>
    </row>
    <row r="3" spans="1:10" s="18" customFormat="1" ht="45" x14ac:dyDescent="0.25">
      <c r="A3" s="17" t="s">
        <v>74</v>
      </c>
      <c r="B3" s="17" t="s">
        <v>24</v>
      </c>
      <c r="C3" s="17" t="s">
        <v>160</v>
      </c>
      <c r="D3" s="17" t="s">
        <v>161</v>
      </c>
      <c r="E3" s="17" t="s">
        <v>162</v>
      </c>
      <c r="F3" s="17" t="s">
        <v>163</v>
      </c>
      <c r="G3" s="17" t="s">
        <v>164</v>
      </c>
      <c r="H3" s="17" t="s">
        <v>165</v>
      </c>
      <c r="I3" s="17" t="s">
        <v>166</v>
      </c>
      <c r="J3" s="17" t="s">
        <v>167</v>
      </c>
    </row>
    <row r="4" spans="1:10" x14ac:dyDescent="0.25">
      <c r="A4" s="21">
        <v>1</v>
      </c>
      <c r="B4" s="21" t="s">
        <v>31</v>
      </c>
      <c r="C4" s="21">
        <v>3</v>
      </c>
      <c r="D4" s="21">
        <v>3</v>
      </c>
      <c r="E4" s="21">
        <v>25.08</v>
      </c>
      <c r="F4" s="21">
        <v>3</v>
      </c>
      <c r="G4" s="21">
        <v>25.08</v>
      </c>
      <c r="H4" s="21">
        <v>0</v>
      </c>
      <c r="I4" s="21">
        <v>0</v>
      </c>
      <c r="J4" s="21">
        <v>0</v>
      </c>
    </row>
    <row r="5" spans="1:10" x14ac:dyDescent="0.25">
      <c r="A5" s="21">
        <v>2</v>
      </c>
      <c r="B5" s="21" t="s">
        <v>32</v>
      </c>
      <c r="C5" s="21">
        <v>0</v>
      </c>
      <c r="D5" s="21">
        <v>0</v>
      </c>
      <c r="E5" s="21">
        <v>0</v>
      </c>
      <c r="F5" s="21">
        <v>0</v>
      </c>
      <c r="G5" s="21">
        <v>0</v>
      </c>
      <c r="H5" s="21">
        <v>0</v>
      </c>
      <c r="I5" s="21">
        <v>0</v>
      </c>
      <c r="J5" s="21">
        <v>0</v>
      </c>
    </row>
    <row r="6" spans="1:10" x14ac:dyDescent="0.25">
      <c r="A6" s="21">
        <v>3</v>
      </c>
      <c r="B6" s="21" t="s">
        <v>33</v>
      </c>
      <c r="C6" s="21">
        <v>0</v>
      </c>
      <c r="D6" s="21">
        <v>0</v>
      </c>
      <c r="E6" s="21">
        <v>0</v>
      </c>
      <c r="F6" s="21">
        <v>0</v>
      </c>
      <c r="G6" s="21">
        <v>0</v>
      </c>
      <c r="H6" s="21">
        <v>0</v>
      </c>
      <c r="I6" s="21">
        <v>0</v>
      </c>
      <c r="J6" s="21">
        <v>0</v>
      </c>
    </row>
    <row r="7" spans="1:10" x14ac:dyDescent="0.25">
      <c r="A7" s="21">
        <v>4</v>
      </c>
      <c r="B7" s="21" t="s">
        <v>34</v>
      </c>
      <c r="C7" s="21">
        <v>1</v>
      </c>
      <c r="D7" s="21">
        <v>0</v>
      </c>
      <c r="E7" s="21">
        <v>0</v>
      </c>
      <c r="F7" s="21">
        <v>0</v>
      </c>
      <c r="G7" s="21">
        <v>0</v>
      </c>
      <c r="H7" s="21">
        <v>0</v>
      </c>
      <c r="I7" s="21">
        <v>0</v>
      </c>
      <c r="J7" s="21">
        <v>0</v>
      </c>
    </row>
    <row r="8" spans="1:10" x14ac:dyDescent="0.25">
      <c r="A8" s="21">
        <v>5</v>
      </c>
      <c r="B8" s="21" t="s">
        <v>35</v>
      </c>
      <c r="C8" s="21">
        <v>0</v>
      </c>
      <c r="D8" s="21">
        <v>0</v>
      </c>
      <c r="E8" s="21">
        <v>0</v>
      </c>
      <c r="F8" s="21">
        <v>0</v>
      </c>
      <c r="G8" s="21">
        <v>0</v>
      </c>
      <c r="H8" s="21">
        <v>0</v>
      </c>
      <c r="I8" s="21">
        <v>0</v>
      </c>
      <c r="J8" s="21">
        <v>0</v>
      </c>
    </row>
    <row r="9" spans="1:10" x14ac:dyDescent="0.25">
      <c r="A9" s="21">
        <v>6</v>
      </c>
      <c r="B9" s="21" t="s">
        <v>36</v>
      </c>
      <c r="C9" s="21">
        <v>0</v>
      </c>
      <c r="D9" s="21">
        <v>0</v>
      </c>
      <c r="E9" s="21">
        <v>0</v>
      </c>
      <c r="F9" s="21">
        <v>0</v>
      </c>
      <c r="G9" s="21">
        <v>0</v>
      </c>
      <c r="H9" s="21">
        <v>0</v>
      </c>
      <c r="I9" s="21">
        <v>0</v>
      </c>
      <c r="J9" s="21">
        <v>0</v>
      </c>
    </row>
    <row r="10" spans="1:10" x14ac:dyDescent="0.25">
      <c r="A10" s="21">
        <v>7</v>
      </c>
      <c r="B10" s="21" t="s">
        <v>37</v>
      </c>
      <c r="C10" s="21">
        <v>0</v>
      </c>
      <c r="D10" s="21">
        <v>0</v>
      </c>
      <c r="E10" s="21">
        <v>0</v>
      </c>
      <c r="F10" s="21">
        <v>0</v>
      </c>
      <c r="G10" s="21">
        <v>0</v>
      </c>
      <c r="H10" s="21">
        <v>0</v>
      </c>
      <c r="I10" s="21">
        <v>0</v>
      </c>
      <c r="J10" s="21">
        <v>0</v>
      </c>
    </row>
    <row r="11" spans="1:10" x14ac:dyDescent="0.25">
      <c r="A11" s="21">
        <v>8</v>
      </c>
      <c r="B11" s="21" t="s">
        <v>38</v>
      </c>
      <c r="C11" s="21">
        <v>0</v>
      </c>
      <c r="D11" s="21">
        <v>0</v>
      </c>
      <c r="E11" s="21">
        <v>0</v>
      </c>
      <c r="F11" s="21">
        <v>0</v>
      </c>
      <c r="G11" s="21">
        <v>0</v>
      </c>
      <c r="H11" s="21">
        <v>0</v>
      </c>
      <c r="I11" s="21">
        <v>0</v>
      </c>
      <c r="J11" s="21">
        <v>0</v>
      </c>
    </row>
    <row r="12" spans="1:10" x14ac:dyDescent="0.25">
      <c r="A12" s="21">
        <v>9</v>
      </c>
      <c r="B12" s="21" t="s">
        <v>39</v>
      </c>
      <c r="C12" s="21">
        <v>0</v>
      </c>
      <c r="D12" s="21">
        <v>0</v>
      </c>
      <c r="E12" s="21">
        <v>0</v>
      </c>
      <c r="F12" s="21">
        <v>0</v>
      </c>
      <c r="G12" s="21">
        <v>0</v>
      </c>
      <c r="H12" s="21">
        <v>0</v>
      </c>
      <c r="I12" s="21">
        <v>0</v>
      </c>
      <c r="J12" s="21">
        <v>0</v>
      </c>
    </row>
    <row r="13" spans="1:10" x14ac:dyDescent="0.25">
      <c r="A13" s="21">
        <v>10</v>
      </c>
      <c r="B13" s="21" t="s">
        <v>40</v>
      </c>
      <c r="C13" s="21">
        <v>0</v>
      </c>
      <c r="D13" s="21">
        <v>0</v>
      </c>
      <c r="E13" s="21">
        <v>0</v>
      </c>
      <c r="F13" s="21">
        <v>0</v>
      </c>
      <c r="G13" s="21">
        <v>0</v>
      </c>
      <c r="H13" s="21">
        <v>0</v>
      </c>
      <c r="I13" s="21">
        <v>0</v>
      </c>
      <c r="J13" s="21">
        <v>0</v>
      </c>
    </row>
    <row r="14" spans="1:10" x14ac:dyDescent="0.25">
      <c r="A14" s="21">
        <v>11</v>
      </c>
      <c r="B14" s="21" t="s">
        <v>41</v>
      </c>
      <c r="C14" s="21">
        <v>7</v>
      </c>
      <c r="D14" s="21">
        <v>4</v>
      </c>
      <c r="E14" s="21">
        <v>4</v>
      </c>
      <c r="F14" s="21">
        <v>4</v>
      </c>
      <c r="G14" s="21">
        <v>3.5</v>
      </c>
      <c r="H14" s="21">
        <v>0</v>
      </c>
      <c r="I14" s="21">
        <v>0</v>
      </c>
      <c r="J14" s="21">
        <v>3</v>
      </c>
    </row>
    <row r="15" spans="1:10" x14ac:dyDescent="0.25">
      <c r="A15" s="21">
        <v>12</v>
      </c>
      <c r="B15" s="21" t="s">
        <v>42</v>
      </c>
      <c r="C15" s="21">
        <v>0</v>
      </c>
      <c r="D15" s="21">
        <v>0</v>
      </c>
      <c r="E15" s="21">
        <v>0</v>
      </c>
      <c r="F15" s="21">
        <v>0</v>
      </c>
      <c r="G15" s="21">
        <v>0</v>
      </c>
      <c r="H15" s="21">
        <v>0</v>
      </c>
      <c r="I15" s="21">
        <v>0</v>
      </c>
      <c r="J15" s="21">
        <v>0</v>
      </c>
    </row>
    <row r="16" spans="1:10" x14ac:dyDescent="0.25">
      <c r="A16" s="21">
        <v>13</v>
      </c>
      <c r="B16" s="21" t="s">
        <v>43</v>
      </c>
      <c r="C16" s="21">
        <v>20</v>
      </c>
      <c r="D16" s="21">
        <v>20</v>
      </c>
      <c r="E16" s="21">
        <v>108.36</v>
      </c>
      <c r="F16" s="21">
        <v>20</v>
      </c>
      <c r="G16" s="21">
        <v>108.36</v>
      </c>
      <c r="H16" s="21">
        <v>0</v>
      </c>
      <c r="I16" s="21">
        <v>0</v>
      </c>
      <c r="J16" s="21">
        <v>0</v>
      </c>
    </row>
    <row r="17" spans="1:10" x14ac:dyDescent="0.25">
      <c r="A17" s="21">
        <v>14</v>
      </c>
      <c r="B17" s="21" t="s">
        <v>44</v>
      </c>
      <c r="C17" s="21">
        <v>0</v>
      </c>
      <c r="D17" s="21">
        <v>0</v>
      </c>
      <c r="E17" s="21">
        <v>0</v>
      </c>
      <c r="F17" s="21">
        <v>0</v>
      </c>
      <c r="G17" s="21">
        <v>0</v>
      </c>
      <c r="H17" s="21">
        <v>0</v>
      </c>
      <c r="I17" s="21">
        <v>0</v>
      </c>
      <c r="J17" s="21">
        <v>0</v>
      </c>
    </row>
    <row r="18" spans="1:10" x14ac:dyDescent="0.25">
      <c r="A18" s="21">
        <v>15</v>
      </c>
      <c r="B18" s="21" t="s">
        <v>45</v>
      </c>
      <c r="C18" s="21">
        <v>330</v>
      </c>
      <c r="D18" s="21">
        <v>323</v>
      </c>
      <c r="E18" s="21">
        <v>2515.91</v>
      </c>
      <c r="F18" s="21">
        <v>323</v>
      </c>
      <c r="G18" s="21">
        <v>2178.9899999999998</v>
      </c>
      <c r="H18" s="21">
        <v>7</v>
      </c>
      <c r="I18" s="21">
        <v>0</v>
      </c>
      <c r="J18" s="21">
        <v>0</v>
      </c>
    </row>
    <row r="19" spans="1:10" x14ac:dyDescent="0.25">
      <c r="A19" s="21">
        <v>16</v>
      </c>
      <c r="B19" s="21" t="s">
        <v>46</v>
      </c>
      <c r="C19" s="21">
        <v>0</v>
      </c>
      <c r="D19" s="21">
        <v>0</v>
      </c>
      <c r="E19" s="21">
        <v>0</v>
      </c>
      <c r="F19" s="21">
        <v>0</v>
      </c>
      <c r="G19" s="21">
        <v>0</v>
      </c>
      <c r="H19" s="21">
        <v>0</v>
      </c>
      <c r="I19" s="21">
        <v>0</v>
      </c>
      <c r="J19" s="21">
        <v>0</v>
      </c>
    </row>
    <row r="20" spans="1:10" x14ac:dyDescent="0.25">
      <c r="A20" s="21">
        <v>17</v>
      </c>
      <c r="B20" s="21" t="s">
        <v>47</v>
      </c>
      <c r="C20" s="21">
        <v>5</v>
      </c>
      <c r="D20" s="21">
        <v>5</v>
      </c>
      <c r="E20" s="21">
        <v>75.09</v>
      </c>
      <c r="F20" s="21">
        <v>5</v>
      </c>
      <c r="G20" s="21">
        <v>75.09</v>
      </c>
      <c r="H20" s="21">
        <v>0</v>
      </c>
      <c r="I20" s="21">
        <v>0</v>
      </c>
      <c r="J20" s="21">
        <v>0</v>
      </c>
    </row>
    <row r="21" spans="1:10" x14ac:dyDescent="0.25">
      <c r="A21" s="21">
        <v>18</v>
      </c>
      <c r="B21" s="21" t="s">
        <v>49</v>
      </c>
      <c r="C21" s="21">
        <v>0</v>
      </c>
      <c r="D21" s="21">
        <v>0</v>
      </c>
      <c r="E21" s="21">
        <v>0</v>
      </c>
      <c r="F21" s="21">
        <v>0</v>
      </c>
      <c r="G21" s="21">
        <v>0</v>
      </c>
      <c r="H21" s="21">
        <v>0</v>
      </c>
      <c r="I21" s="21">
        <v>0</v>
      </c>
      <c r="J21" s="21">
        <v>0</v>
      </c>
    </row>
    <row r="22" spans="1:10" x14ac:dyDescent="0.25">
      <c r="A22" s="21">
        <v>19</v>
      </c>
      <c r="B22" s="21" t="s">
        <v>50</v>
      </c>
      <c r="C22" s="21">
        <v>0</v>
      </c>
      <c r="D22" s="21">
        <v>0</v>
      </c>
      <c r="E22" s="21">
        <v>0</v>
      </c>
      <c r="F22" s="21">
        <v>0</v>
      </c>
      <c r="G22" s="21">
        <v>0</v>
      </c>
      <c r="H22" s="21">
        <v>0</v>
      </c>
      <c r="I22" s="21">
        <v>0</v>
      </c>
      <c r="J22" s="21">
        <v>0</v>
      </c>
    </row>
    <row r="23" spans="1:10" x14ac:dyDescent="0.25">
      <c r="A23" s="22" t="s">
        <v>83</v>
      </c>
      <c r="B23" s="22" t="s">
        <v>5</v>
      </c>
      <c r="C23" s="22">
        <v>366</v>
      </c>
      <c r="D23" s="22">
        <v>355</v>
      </c>
      <c r="E23" s="22">
        <v>2728.44</v>
      </c>
      <c r="F23" s="22">
        <v>355</v>
      </c>
      <c r="G23" s="22">
        <v>2391.02</v>
      </c>
      <c r="H23" s="22">
        <v>7</v>
      </c>
      <c r="I23" s="22">
        <v>0</v>
      </c>
      <c r="J23" s="22">
        <v>3</v>
      </c>
    </row>
    <row r="24" spans="1:10" x14ac:dyDescent="0.25">
      <c r="A24" s="21">
        <v>1</v>
      </c>
      <c r="B24" s="21" t="s">
        <v>53</v>
      </c>
      <c r="C24" s="21">
        <v>0</v>
      </c>
      <c r="D24" s="21">
        <v>0</v>
      </c>
      <c r="E24" s="21">
        <v>0</v>
      </c>
      <c r="F24" s="21">
        <v>0</v>
      </c>
      <c r="G24" s="21">
        <v>0</v>
      </c>
      <c r="H24" s="21">
        <v>0</v>
      </c>
      <c r="I24" s="21">
        <v>0</v>
      </c>
      <c r="J24" s="21">
        <v>0</v>
      </c>
    </row>
    <row r="25" spans="1:10" x14ac:dyDescent="0.25">
      <c r="A25" s="21">
        <v>2</v>
      </c>
      <c r="B25" s="21" t="s">
        <v>54</v>
      </c>
      <c r="C25" s="21">
        <v>0</v>
      </c>
      <c r="D25" s="21">
        <v>0</v>
      </c>
      <c r="E25" s="21">
        <v>0</v>
      </c>
      <c r="F25" s="21">
        <v>0</v>
      </c>
      <c r="G25" s="21">
        <v>0</v>
      </c>
      <c r="H25" s="21">
        <v>0</v>
      </c>
      <c r="I25" s="21">
        <v>0</v>
      </c>
      <c r="J25" s="21">
        <v>0</v>
      </c>
    </row>
    <row r="26" spans="1:10" x14ac:dyDescent="0.25">
      <c r="A26" s="21">
        <v>3</v>
      </c>
      <c r="B26" s="21" t="s">
        <v>55</v>
      </c>
      <c r="C26" s="21">
        <v>0</v>
      </c>
      <c r="D26" s="21">
        <v>0</v>
      </c>
      <c r="E26" s="21">
        <v>0</v>
      </c>
      <c r="F26" s="21">
        <v>0</v>
      </c>
      <c r="G26" s="21">
        <v>0</v>
      </c>
      <c r="H26" s="21">
        <v>0</v>
      </c>
      <c r="I26" s="21">
        <v>0</v>
      </c>
      <c r="J26" s="21">
        <v>0</v>
      </c>
    </row>
    <row r="27" spans="1:10" x14ac:dyDescent="0.25">
      <c r="A27" s="21">
        <v>4</v>
      </c>
      <c r="B27" s="21" t="s">
        <v>56</v>
      </c>
      <c r="C27" s="21">
        <v>0</v>
      </c>
      <c r="D27" s="21">
        <v>0</v>
      </c>
      <c r="E27" s="21">
        <v>0</v>
      </c>
      <c r="F27" s="21">
        <v>0</v>
      </c>
      <c r="G27" s="21">
        <v>0</v>
      </c>
      <c r="H27" s="21">
        <v>0</v>
      </c>
      <c r="I27" s="21">
        <v>0</v>
      </c>
      <c r="J27" s="21">
        <v>0</v>
      </c>
    </row>
    <row r="28" spans="1:10" x14ac:dyDescent="0.25">
      <c r="A28" s="21">
        <v>5</v>
      </c>
      <c r="B28" s="21" t="s">
        <v>57</v>
      </c>
      <c r="C28" s="21">
        <v>0</v>
      </c>
      <c r="D28" s="21">
        <v>0</v>
      </c>
      <c r="E28" s="21">
        <v>0</v>
      </c>
      <c r="F28" s="21">
        <v>0</v>
      </c>
      <c r="G28" s="21">
        <v>0</v>
      </c>
      <c r="H28" s="21">
        <v>0</v>
      </c>
      <c r="I28" s="21">
        <v>0</v>
      </c>
      <c r="J28" s="21">
        <v>0</v>
      </c>
    </row>
    <row r="29" spans="1:10" x14ac:dyDescent="0.25">
      <c r="A29" s="21">
        <v>6</v>
      </c>
      <c r="B29" s="21" t="s">
        <v>58</v>
      </c>
      <c r="C29" s="21">
        <v>0</v>
      </c>
      <c r="D29" s="21">
        <v>0</v>
      </c>
      <c r="E29" s="21">
        <v>0</v>
      </c>
      <c r="F29" s="21">
        <v>0</v>
      </c>
      <c r="G29" s="21">
        <v>0</v>
      </c>
      <c r="H29" s="21">
        <v>0</v>
      </c>
      <c r="I29" s="21">
        <v>0</v>
      </c>
      <c r="J29" s="21">
        <v>0</v>
      </c>
    </row>
    <row r="30" spans="1:10" x14ac:dyDescent="0.25">
      <c r="A30" s="21">
        <v>7</v>
      </c>
      <c r="B30" s="21" t="s">
        <v>59</v>
      </c>
      <c r="C30" s="21">
        <v>0</v>
      </c>
      <c r="D30" s="21">
        <v>0</v>
      </c>
      <c r="E30" s="21">
        <v>0</v>
      </c>
      <c r="F30" s="21">
        <v>0</v>
      </c>
      <c r="G30" s="21">
        <v>0</v>
      </c>
      <c r="H30" s="21">
        <v>0</v>
      </c>
      <c r="I30" s="21">
        <v>0</v>
      </c>
      <c r="J30" s="21">
        <v>0</v>
      </c>
    </row>
    <row r="31" spans="1:10" x14ac:dyDescent="0.25">
      <c r="A31" s="21">
        <v>8</v>
      </c>
      <c r="B31" s="21" t="s">
        <v>60</v>
      </c>
      <c r="C31" s="21">
        <v>0</v>
      </c>
      <c r="D31" s="21">
        <v>0</v>
      </c>
      <c r="E31" s="21">
        <v>0</v>
      </c>
      <c r="F31" s="21">
        <v>0</v>
      </c>
      <c r="G31" s="21">
        <v>0</v>
      </c>
      <c r="H31" s="21">
        <v>0</v>
      </c>
      <c r="I31" s="21">
        <v>0</v>
      </c>
      <c r="J31" s="21">
        <v>0</v>
      </c>
    </row>
    <row r="32" spans="1:10" x14ac:dyDescent="0.25">
      <c r="A32" s="21">
        <v>9</v>
      </c>
      <c r="B32" s="21" t="s">
        <v>61</v>
      </c>
      <c r="C32" s="21">
        <v>0</v>
      </c>
      <c r="D32" s="21">
        <v>0</v>
      </c>
      <c r="E32" s="21">
        <v>0</v>
      </c>
      <c r="F32" s="21">
        <v>0</v>
      </c>
      <c r="G32" s="21">
        <v>0</v>
      </c>
      <c r="H32" s="21">
        <v>0</v>
      </c>
      <c r="I32" s="21">
        <v>0</v>
      </c>
      <c r="J32" s="21">
        <v>0</v>
      </c>
    </row>
    <row r="33" spans="1:10" x14ac:dyDescent="0.25">
      <c r="A33" s="21">
        <v>10</v>
      </c>
      <c r="B33" s="21" t="s">
        <v>62</v>
      </c>
      <c r="C33" s="21">
        <v>0</v>
      </c>
      <c r="D33" s="21">
        <v>0</v>
      </c>
      <c r="E33" s="21">
        <v>0</v>
      </c>
      <c r="F33" s="21">
        <v>0</v>
      </c>
      <c r="G33" s="21">
        <v>0</v>
      </c>
      <c r="H33" s="21">
        <v>0</v>
      </c>
      <c r="I33" s="21">
        <v>0</v>
      </c>
      <c r="J33" s="21">
        <v>0</v>
      </c>
    </row>
    <row r="34" spans="1:10" x14ac:dyDescent="0.25">
      <c r="A34" s="22" t="s">
        <v>85</v>
      </c>
      <c r="B34" s="22" t="s">
        <v>5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0</v>
      </c>
      <c r="I34" s="22">
        <v>0</v>
      </c>
      <c r="J34" s="22">
        <v>0</v>
      </c>
    </row>
    <row r="35" spans="1:10" x14ac:dyDescent="0.25">
      <c r="A35" s="21">
        <v>1</v>
      </c>
      <c r="B35" s="21" t="s">
        <v>64</v>
      </c>
      <c r="C35" s="21">
        <v>173</v>
      </c>
      <c r="D35" s="21">
        <v>173</v>
      </c>
      <c r="E35" s="21">
        <v>615.61</v>
      </c>
      <c r="F35" s="21">
        <v>173</v>
      </c>
      <c r="G35" s="21">
        <v>615.61</v>
      </c>
      <c r="H35" s="21">
        <v>0</v>
      </c>
      <c r="I35" s="21">
        <v>0</v>
      </c>
      <c r="J35" s="21">
        <v>0</v>
      </c>
    </row>
    <row r="36" spans="1:10" x14ac:dyDescent="0.25">
      <c r="A36" s="22" t="s">
        <v>86</v>
      </c>
      <c r="B36" s="22" t="s">
        <v>5</v>
      </c>
      <c r="C36" s="22">
        <v>173</v>
      </c>
      <c r="D36" s="22">
        <v>173</v>
      </c>
      <c r="E36" s="22">
        <v>615.61</v>
      </c>
      <c r="F36" s="22">
        <v>173</v>
      </c>
      <c r="G36" s="22">
        <v>615.61</v>
      </c>
      <c r="H36" s="22">
        <v>0</v>
      </c>
      <c r="I36" s="22">
        <v>0</v>
      </c>
      <c r="J36" s="22">
        <v>0</v>
      </c>
    </row>
    <row r="37" spans="1:10" x14ac:dyDescent="0.25">
      <c r="A37" s="21">
        <v>1</v>
      </c>
      <c r="B37" s="21" t="s">
        <v>66</v>
      </c>
      <c r="C37" s="21">
        <v>3</v>
      </c>
      <c r="D37" s="21">
        <v>3</v>
      </c>
      <c r="E37" s="21">
        <v>15.66</v>
      </c>
      <c r="F37" s="21">
        <v>3</v>
      </c>
      <c r="G37" s="21">
        <v>15.66</v>
      </c>
      <c r="H37" s="21">
        <v>0</v>
      </c>
      <c r="I37" s="21">
        <v>0</v>
      </c>
      <c r="J37" s="21">
        <v>0</v>
      </c>
    </row>
    <row r="38" spans="1:10" x14ac:dyDescent="0.25">
      <c r="A38" s="21">
        <v>2</v>
      </c>
      <c r="B38" s="21" t="s">
        <v>67</v>
      </c>
      <c r="C38" s="21">
        <v>1</v>
      </c>
      <c r="D38" s="21">
        <v>1</v>
      </c>
      <c r="E38" s="21">
        <v>3.25</v>
      </c>
      <c r="F38" s="21">
        <v>1</v>
      </c>
      <c r="G38" s="21">
        <v>3.25</v>
      </c>
      <c r="H38" s="21">
        <v>0</v>
      </c>
      <c r="I38" s="21">
        <v>0</v>
      </c>
      <c r="J38" s="21">
        <v>0</v>
      </c>
    </row>
    <row r="39" spans="1:10" x14ac:dyDescent="0.25">
      <c r="A39" s="21">
        <v>3</v>
      </c>
      <c r="B39" s="21" t="s">
        <v>68</v>
      </c>
      <c r="C39" s="21">
        <v>0</v>
      </c>
      <c r="D39" s="21">
        <v>0</v>
      </c>
      <c r="E39" s="21">
        <v>0</v>
      </c>
      <c r="F39" s="21">
        <v>0</v>
      </c>
      <c r="G39" s="21">
        <v>0</v>
      </c>
      <c r="H39" s="21">
        <v>0</v>
      </c>
      <c r="I39" s="21">
        <v>0</v>
      </c>
      <c r="J39" s="21">
        <v>0</v>
      </c>
    </row>
    <row r="40" spans="1:10" x14ac:dyDescent="0.25">
      <c r="A40" s="22" t="s">
        <v>88</v>
      </c>
      <c r="B40" s="22" t="s">
        <v>5</v>
      </c>
      <c r="C40" s="22">
        <v>543</v>
      </c>
      <c r="D40" s="22">
        <v>532</v>
      </c>
      <c r="E40" s="22">
        <v>3362.96</v>
      </c>
      <c r="F40" s="22">
        <v>532</v>
      </c>
      <c r="G40" s="22">
        <v>3025.54</v>
      </c>
      <c r="H40" s="22">
        <v>7</v>
      </c>
      <c r="I40" s="22">
        <v>0</v>
      </c>
      <c r="J40" s="22">
        <v>3</v>
      </c>
    </row>
  </sheetData>
  <mergeCells count="2">
    <mergeCell ref="A1:J1"/>
    <mergeCell ref="A2:J2"/>
  </mergeCells>
  <pageMargins left="0.7" right="0.7" top="0.75" bottom="0.75" header="0.3" footer="0.3"/>
  <pageSetup scale="85" orientation="portrait" horizontalDpi="0" verticalDpi="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4"/>
  <sheetViews>
    <sheetView workbookViewId="0">
      <selection activeCell="I21" sqref="I21"/>
    </sheetView>
  </sheetViews>
  <sheetFormatPr defaultRowHeight="15" x14ac:dyDescent="0.25"/>
  <cols>
    <col min="1" max="16384" width="9.140625" style="88"/>
  </cols>
  <sheetData>
    <row r="1" spans="1:17" ht="15.75" x14ac:dyDescent="0.25">
      <c r="A1" s="372" t="s">
        <v>403</v>
      </c>
      <c r="B1" s="372"/>
      <c r="C1" s="372"/>
      <c r="D1" s="372"/>
      <c r="E1" s="372"/>
      <c r="F1" s="372"/>
      <c r="G1" s="372"/>
      <c r="H1" s="372"/>
      <c r="I1" s="372"/>
      <c r="J1" s="372"/>
      <c r="K1" s="372"/>
      <c r="L1" s="372"/>
      <c r="M1" s="372"/>
      <c r="N1" s="372"/>
      <c r="O1" s="372"/>
      <c r="P1" s="372"/>
      <c r="Q1" s="372"/>
    </row>
    <row r="2" spans="1:17" x14ac:dyDescent="0.25">
      <c r="A2" s="371" t="s">
        <v>404</v>
      </c>
      <c r="B2" s="371"/>
      <c r="C2" s="371"/>
      <c r="D2" s="371"/>
      <c r="E2" s="371"/>
      <c r="F2" s="371"/>
      <c r="G2" s="371"/>
      <c r="H2" s="371"/>
      <c r="I2" s="371"/>
      <c r="J2" s="371"/>
      <c r="K2" s="371"/>
      <c r="L2" s="371"/>
      <c r="M2" s="371"/>
      <c r="N2" s="371"/>
      <c r="O2" s="371"/>
      <c r="P2" s="371"/>
      <c r="Q2" s="371"/>
    </row>
    <row r="3" spans="1:17" ht="90" x14ac:dyDescent="0.25">
      <c r="A3" s="109" t="s">
        <v>74</v>
      </c>
      <c r="B3" s="110" t="s">
        <v>373</v>
      </c>
      <c r="C3" s="111" t="s">
        <v>374</v>
      </c>
      <c r="D3" s="111" t="s">
        <v>375</v>
      </c>
      <c r="E3" s="111" t="s">
        <v>376</v>
      </c>
      <c r="F3" s="111" t="s">
        <v>377</v>
      </c>
      <c r="G3" s="111" t="s">
        <v>378</v>
      </c>
      <c r="H3" s="111" t="s">
        <v>379</v>
      </c>
      <c r="I3" s="111" t="s">
        <v>380</v>
      </c>
      <c r="J3" s="111" t="s">
        <v>381</v>
      </c>
      <c r="K3" s="111" t="s">
        <v>382</v>
      </c>
      <c r="L3" s="111" t="s">
        <v>383</v>
      </c>
      <c r="M3" s="111" t="s">
        <v>384</v>
      </c>
      <c r="N3" s="111" t="s">
        <v>385</v>
      </c>
      <c r="O3" s="111" t="s">
        <v>386</v>
      </c>
      <c r="P3" s="111" t="s">
        <v>387</v>
      </c>
      <c r="Q3" s="111" t="s">
        <v>388</v>
      </c>
    </row>
    <row r="4" spans="1:17" x14ac:dyDescent="0.25">
      <c r="A4" s="97">
        <v>1</v>
      </c>
      <c r="B4" s="97" t="s">
        <v>31</v>
      </c>
      <c r="C4" s="98">
        <v>15</v>
      </c>
      <c r="D4" s="98">
        <v>167</v>
      </c>
      <c r="E4" s="99"/>
      <c r="F4" s="99"/>
      <c r="G4" s="99"/>
      <c r="H4" s="98">
        <v>19</v>
      </c>
      <c r="I4" s="98">
        <v>320</v>
      </c>
      <c r="J4" s="99"/>
      <c r="K4" s="99"/>
      <c r="L4" s="99"/>
      <c r="M4" s="98">
        <v>0</v>
      </c>
      <c r="N4" s="98">
        <v>28</v>
      </c>
      <c r="O4" s="99"/>
      <c r="P4" s="99"/>
      <c r="Q4" s="99"/>
    </row>
    <row r="5" spans="1:17" x14ac:dyDescent="0.25">
      <c r="A5" s="100">
        <v>2</v>
      </c>
      <c r="B5" s="100" t="s">
        <v>389</v>
      </c>
      <c r="C5" s="99">
        <v>160</v>
      </c>
      <c r="D5" s="99">
        <v>160</v>
      </c>
      <c r="E5" s="99">
        <v>0</v>
      </c>
      <c r="F5" s="99">
        <v>0</v>
      </c>
      <c r="G5" s="99">
        <v>0</v>
      </c>
      <c r="H5" s="99">
        <v>617</v>
      </c>
      <c r="I5" s="99">
        <v>617</v>
      </c>
      <c r="J5" s="99">
        <v>0</v>
      </c>
      <c r="K5" s="99">
        <v>0</v>
      </c>
      <c r="L5" s="99">
        <v>0</v>
      </c>
      <c r="M5" s="99">
        <v>135</v>
      </c>
      <c r="N5" s="99">
        <v>135</v>
      </c>
      <c r="O5" s="99">
        <v>0</v>
      </c>
      <c r="P5" s="99">
        <v>0</v>
      </c>
      <c r="Q5" s="99">
        <v>0</v>
      </c>
    </row>
    <row r="6" spans="1:17" x14ac:dyDescent="0.25">
      <c r="A6" s="100">
        <v>3</v>
      </c>
      <c r="B6" s="100" t="s">
        <v>33</v>
      </c>
      <c r="C6" s="99">
        <v>251</v>
      </c>
      <c r="D6" s="99">
        <v>1228</v>
      </c>
      <c r="E6" s="99"/>
      <c r="F6" s="99"/>
      <c r="G6" s="99"/>
      <c r="H6" s="99">
        <v>143</v>
      </c>
      <c r="I6" s="99">
        <v>2223</v>
      </c>
      <c r="J6" s="99"/>
      <c r="K6" s="99"/>
      <c r="L6" s="99"/>
      <c r="M6" s="99">
        <v>25</v>
      </c>
      <c r="N6" s="99">
        <v>494</v>
      </c>
      <c r="O6" s="99"/>
      <c r="P6" s="99"/>
      <c r="Q6" s="99"/>
    </row>
    <row r="7" spans="1:17" x14ac:dyDescent="0.25">
      <c r="A7" s="100">
        <v>4</v>
      </c>
      <c r="B7" s="100" t="s">
        <v>34</v>
      </c>
      <c r="C7" s="98">
        <v>83</v>
      </c>
      <c r="D7" s="98">
        <v>528</v>
      </c>
      <c r="E7" s="99"/>
      <c r="F7" s="99"/>
      <c r="G7" s="99"/>
      <c r="H7" s="98">
        <v>428</v>
      </c>
      <c r="I7" s="98">
        <v>3552</v>
      </c>
      <c r="J7" s="99"/>
      <c r="K7" s="99"/>
      <c r="L7" s="99"/>
      <c r="M7" s="98">
        <v>55</v>
      </c>
      <c r="N7" s="98">
        <v>203</v>
      </c>
      <c r="O7" s="99"/>
      <c r="P7" s="99"/>
      <c r="Q7" s="99"/>
    </row>
    <row r="8" spans="1:17" x14ac:dyDescent="0.25">
      <c r="A8" s="100">
        <v>5</v>
      </c>
      <c r="B8" s="100" t="s">
        <v>35</v>
      </c>
      <c r="C8" s="99">
        <v>2</v>
      </c>
      <c r="D8" s="99">
        <v>141</v>
      </c>
      <c r="E8" s="99">
        <v>1</v>
      </c>
      <c r="F8" s="99">
        <v>1</v>
      </c>
      <c r="G8" s="99">
        <v>0</v>
      </c>
      <c r="H8" s="99">
        <v>2</v>
      </c>
      <c r="I8" s="99">
        <v>179</v>
      </c>
      <c r="J8" s="99">
        <v>0</v>
      </c>
      <c r="K8" s="99">
        <v>0</v>
      </c>
      <c r="L8" s="99">
        <v>0</v>
      </c>
      <c r="M8" s="99">
        <v>6</v>
      </c>
      <c r="N8" s="99">
        <v>26</v>
      </c>
      <c r="O8" s="99">
        <v>0</v>
      </c>
      <c r="P8" s="99">
        <v>0</v>
      </c>
      <c r="Q8" s="99">
        <v>0</v>
      </c>
    </row>
    <row r="9" spans="1:17" x14ac:dyDescent="0.25">
      <c r="A9" s="100">
        <v>6</v>
      </c>
      <c r="B9" s="100" t="s">
        <v>36</v>
      </c>
      <c r="C9" s="101">
        <v>69</v>
      </c>
      <c r="D9" s="101"/>
      <c r="E9" s="101">
        <v>3</v>
      </c>
      <c r="F9" s="101">
        <v>2</v>
      </c>
      <c r="G9" s="101">
        <v>1</v>
      </c>
      <c r="H9" s="101">
        <v>955</v>
      </c>
      <c r="I9" s="101"/>
      <c r="J9" s="101">
        <v>1</v>
      </c>
      <c r="K9" s="101">
        <v>1</v>
      </c>
      <c r="L9" s="101">
        <v>1</v>
      </c>
      <c r="M9" s="101">
        <v>160</v>
      </c>
      <c r="N9" s="101"/>
      <c r="O9" s="101"/>
      <c r="P9" s="101"/>
      <c r="Q9" s="101"/>
    </row>
    <row r="10" spans="1:17" x14ac:dyDescent="0.25">
      <c r="A10" s="100">
        <v>7</v>
      </c>
      <c r="B10" s="100" t="s">
        <v>37</v>
      </c>
      <c r="C10" s="101">
        <v>33</v>
      </c>
      <c r="D10" s="101">
        <v>742</v>
      </c>
      <c r="E10" s="101">
        <v>0</v>
      </c>
      <c r="F10" s="101">
        <v>0</v>
      </c>
      <c r="G10" s="101">
        <v>0</v>
      </c>
      <c r="H10" s="101">
        <v>31</v>
      </c>
      <c r="I10" s="101">
        <v>1146</v>
      </c>
      <c r="J10" s="101">
        <v>0</v>
      </c>
      <c r="K10" s="101">
        <v>0</v>
      </c>
      <c r="L10" s="101">
        <v>0</v>
      </c>
      <c r="M10" s="101">
        <v>43</v>
      </c>
      <c r="N10" s="101">
        <v>427</v>
      </c>
      <c r="O10" s="101">
        <v>0</v>
      </c>
      <c r="P10" s="101">
        <v>0</v>
      </c>
      <c r="Q10" s="101">
        <v>0</v>
      </c>
    </row>
    <row r="11" spans="1:17" x14ac:dyDescent="0.25">
      <c r="A11" s="100">
        <v>8</v>
      </c>
      <c r="B11" s="100" t="s">
        <v>390</v>
      </c>
      <c r="C11" s="102">
        <v>80</v>
      </c>
      <c r="D11" s="102">
        <v>400</v>
      </c>
      <c r="E11" s="103"/>
      <c r="F11" s="103"/>
      <c r="G11" s="103"/>
      <c r="H11" s="102">
        <v>130</v>
      </c>
      <c r="I11" s="102">
        <v>510</v>
      </c>
      <c r="J11" s="103" t="s">
        <v>391</v>
      </c>
      <c r="K11" s="103" t="s">
        <v>391</v>
      </c>
      <c r="L11" s="103" t="s">
        <v>391</v>
      </c>
      <c r="M11" s="102">
        <v>30</v>
      </c>
      <c r="N11" s="102">
        <v>230</v>
      </c>
      <c r="O11" s="103" t="s">
        <v>391</v>
      </c>
      <c r="P11" s="103" t="s">
        <v>391</v>
      </c>
      <c r="Q11" s="103" t="s">
        <v>391</v>
      </c>
    </row>
    <row r="12" spans="1:17" x14ac:dyDescent="0.25">
      <c r="A12" s="100">
        <v>9</v>
      </c>
      <c r="B12" s="100" t="s">
        <v>392</v>
      </c>
      <c r="C12" s="99">
        <v>0</v>
      </c>
      <c r="D12" s="99">
        <v>0</v>
      </c>
      <c r="E12" s="99"/>
      <c r="F12" s="99"/>
      <c r="G12" s="99"/>
      <c r="H12" s="99">
        <v>0</v>
      </c>
      <c r="I12" s="99">
        <v>1</v>
      </c>
      <c r="J12" s="99"/>
      <c r="K12" s="99"/>
      <c r="L12" s="99"/>
      <c r="M12" s="99">
        <v>6</v>
      </c>
      <c r="N12" s="99">
        <v>6</v>
      </c>
      <c r="O12" s="99"/>
      <c r="P12" s="99"/>
      <c r="Q12" s="99"/>
    </row>
    <row r="13" spans="1:17" x14ac:dyDescent="0.25">
      <c r="A13" s="100">
        <v>10</v>
      </c>
      <c r="B13" s="100" t="s">
        <v>39</v>
      </c>
      <c r="C13" s="99">
        <v>1</v>
      </c>
      <c r="D13" s="99">
        <v>965</v>
      </c>
      <c r="E13" s="99">
        <v>0</v>
      </c>
      <c r="F13" s="99">
        <v>0</v>
      </c>
      <c r="G13" s="99">
        <v>0</v>
      </c>
      <c r="H13" s="99">
        <v>0</v>
      </c>
      <c r="I13" s="99">
        <v>1</v>
      </c>
      <c r="J13" s="99">
        <v>0</v>
      </c>
      <c r="K13" s="99">
        <v>0</v>
      </c>
      <c r="L13" s="99">
        <v>0</v>
      </c>
      <c r="M13" s="99">
        <v>0</v>
      </c>
      <c r="N13" s="99">
        <v>0</v>
      </c>
      <c r="O13" s="99">
        <v>0</v>
      </c>
      <c r="P13" s="99">
        <v>0</v>
      </c>
      <c r="Q13" s="99">
        <v>0</v>
      </c>
    </row>
    <row r="14" spans="1:17" x14ac:dyDescent="0.25">
      <c r="A14" s="100">
        <v>11</v>
      </c>
      <c r="B14" s="100" t="s">
        <v>40</v>
      </c>
      <c r="C14" s="101">
        <v>18</v>
      </c>
      <c r="D14" s="101">
        <v>174</v>
      </c>
      <c r="E14" s="101">
        <v>0</v>
      </c>
      <c r="F14" s="101">
        <v>0</v>
      </c>
      <c r="G14" s="101">
        <v>0</v>
      </c>
      <c r="H14" s="101">
        <v>19</v>
      </c>
      <c r="I14" s="101">
        <v>273</v>
      </c>
      <c r="J14" s="101">
        <v>0</v>
      </c>
      <c r="K14" s="101">
        <v>0</v>
      </c>
      <c r="L14" s="101">
        <v>0</v>
      </c>
      <c r="M14" s="101">
        <v>14</v>
      </c>
      <c r="N14" s="101">
        <v>84</v>
      </c>
      <c r="O14" s="101">
        <v>0</v>
      </c>
      <c r="P14" s="101">
        <v>0</v>
      </c>
      <c r="Q14" s="101">
        <v>0</v>
      </c>
    </row>
    <row r="15" spans="1:17" x14ac:dyDescent="0.25">
      <c r="A15" s="100">
        <v>12</v>
      </c>
      <c r="B15" s="100" t="s">
        <v>41</v>
      </c>
      <c r="C15" s="99">
        <v>22</v>
      </c>
      <c r="D15" s="99">
        <v>283</v>
      </c>
      <c r="E15" s="99">
        <v>0</v>
      </c>
      <c r="F15" s="99">
        <v>0</v>
      </c>
      <c r="G15" s="99">
        <v>0</v>
      </c>
      <c r="H15" s="99">
        <v>66</v>
      </c>
      <c r="I15" s="99">
        <v>725</v>
      </c>
      <c r="J15" s="99">
        <v>0</v>
      </c>
      <c r="K15" s="99">
        <v>0</v>
      </c>
      <c r="L15" s="99">
        <v>0</v>
      </c>
      <c r="M15" s="99">
        <v>7</v>
      </c>
      <c r="N15" s="99">
        <v>117</v>
      </c>
      <c r="O15" s="99">
        <v>0</v>
      </c>
      <c r="P15" s="99">
        <v>0</v>
      </c>
      <c r="Q15" s="99">
        <v>0</v>
      </c>
    </row>
    <row r="16" spans="1:17" x14ac:dyDescent="0.25">
      <c r="A16" s="100">
        <v>13</v>
      </c>
      <c r="B16" s="100" t="s">
        <v>42</v>
      </c>
      <c r="C16" s="101">
        <v>0</v>
      </c>
      <c r="D16" s="101">
        <v>75</v>
      </c>
      <c r="E16" s="101">
        <v>0</v>
      </c>
      <c r="F16" s="101">
        <v>0</v>
      </c>
      <c r="G16" s="101">
        <v>0</v>
      </c>
      <c r="H16" s="101">
        <v>0</v>
      </c>
      <c r="I16" s="101">
        <v>503</v>
      </c>
      <c r="J16" s="101">
        <v>0</v>
      </c>
      <c r="K16" s="101">
        <v>0</v>
      </c>
      <c r="L16" s="101">
        <v>0</v>
      </c>
      <c r="M16" s="101">
        <v>0</v>
      </c>
      <c r="N16" s="101">
        <v>80</v>
      </c>
      <c r="O16" s="101">
        <v>0</v>
      </c>
      <c r="P16" s="101">
        <v>0</v>
      </c>
      <c r="Q16" s="101">
        <v>0</v>
      </c>
    </row>
    <row r="17" spans="1:17" x14ac:dyDescent="0.25">
      <c r="A17" s="100">
        <v>14</v>
      </c>
      <c r="B17" s="100" t="s">
        <v>43</v>
      </c>
      <c r="C17" s="99">
        <v>12</v>
      </c>
      <c r="D17" s="99">
        <v>545</v>
      </c>
      <c r="E17" s="99">
        <v>0</v>
      </c>
      <c r="F17" s="99">
        <v>0</v>
      </c>
      <c r="G17" s="99">
        <v>0</v>
      </c>
      <c r="H17" s="99">
        <v>11</v>
      </c>
      <c r="I17" s="99">
        <v>1300</v>
      </c>
      <c r="J17" s="99">
        <v>0</v>
      </c>
      <c r="K17" s="99">
        <v>0</v>
      </c>
      <c r="L17" s="99">
        <v>0</v>
      </c>
      <c r="M17" s="99">
        <v>2</v>
      </c>
      <c r="N17" s="99">
        <v>253</v>
      </c>
      <c r="O17" s="99">
        <v>0</v>
      </c>
      <c r="P17" s="99">
        <v>0</v>
      </c>
      <c r="Q17" s="99">
        <v>0</v>
      </c>
    </row>
    <row r="18" spans="1:17" x14ac:dyDescent="0.25">
      <c r="A18" s="100">
        <v>15</v>
      </c>
      <c r="B18" s="100" t="s">
        <v>393</v>
      </c>
      <c r="C18" s="98">
        <v>2</v>
      </c>
      <c r="D18" s="98">
        <v>93</v>
      </c>
      <c r="E18" s="99">
        <v>0</v>
      </c>
      <c r="F18" s="99">
        <v>0</v>
      </c>
      <c r="G18" s="98">
        <v>0</v>
      </c>
      <c r="H18" s="104">
        <v>0</v>
      </c>
      <c r="I18" s="98">
        <v>264</v>
      </c>
      <c r="J18" s="99">
        <v>0</v>
      </c>
      <c r="K18" s="99">
        <v>0</v>
      </c>
      <c r="L18" s="99">
        <v>0</v>
      </c>
      <c r="M18" s="98">
        <v>1</v>
      </c>
      <c r="N18" s="98">
        <v>45</v>
      </c>
      <c r="O18" s="99">
        <v>0</v>
      </c>
      <c r="P18" s="99">
        <v>0</v>
      </c>
      <c r="Q18" s="99">
        <v>0</v>
      </c>
    </row>
    <row r="19" spans="1:17" x14ac:dyDescent="0.25">
      <c r="A19" s="97">
        <v>16</v>
      </c>
      <c r="B19" s="97" t="s">
        <v>45</v>
      </c>
      <c r="C19" s="99">
        <v>1249</v>
      </c>
      <c r="D19" s="99">
        <v>10957</v>
      </c>
      <c r="E19" s="99"/>
      <c r="F19" s="99"/>
      <c r="G19" s="99"/>
      <c r="H19" s="99">
        <v>5537</v>
      </c>
      <c r="I19" s="99">
        <v>26742</v>
      </c>
      <c r="J19" s="99"/>
      <c r="K19" s="99"/>
      <c r="L19" s="99"/>
      <c r="M19" s="99">
        <v>160</v>
      </c>
      <c r="N19" s="99">
        <v>1999</v>
      </c>
      <c r="O19" s="99"/>
      <c r="P19" s="99"/>
      <c r="Q19" s="99"/>
    </row>
    <row r="20" spans="1:17" x14ac:dyDescent="0.25">
      <c r="A20" s="100">
        <v>17</v>
      </c>
      <c r="B20" s="100" t="s">
        <v>46</v>
      </c>
      <c r="C20" s="99">
        <v>19</v>
      </c>
      <c r="D20" s="99">
        <v>386</v>
      </c>
      <c r="E20" s="99">
        <v>0</v>
      </c>
      <c r="F20" s="99">
        <v>0</v>
      </c>
      <c r="G20" s="99">
        <v>0</v>
      </c>
      <c r="H20" s="99">
        <v>50</v>
      </c>
      <c r="I20" s="99">
        <v>1869</v>
      </c>
      <c r="J20" s="99">
        <v>0</v>
      </c>
      <c r="K20" s="99">
        <v>0</v>
      </c>
      <c r="L20" s="99">
        <v>0</v>
      </c>
      <c r="M20" s="99">
        <v>60</v>
      </c>
      <c r="N20" s="99">
        <v>525</v>
      </c>
      <c r="O20" s="99">
        <v>0</v>
      </c>
      <c r="P20" s="99">
        <v>0</v>
      </c>
      <c r="Q20" s="99">
        <v>0</v>
      </c>
    </row>
    <row r="21" spans="1:17" x14ac:dyDescent="0.25">
      <c r="A21" s="100">
        <v>18</v>
      </c>
      <c r="B21" s="100" t="s">
        <v>47</v>
      </c>
      <c r="C21" s="101">
        <v>1405</v>
      </c>
      <c r="D21" s="101">
        <v>3</v>
      </c>
      <c r="E21" s="101">
        <v>3</v>
      </c>
      <c r="F21" s="101">
        <v>3</v>
      </c>
      <c r="G21" s="101">
        <v>0</v>
      </c>
      <c r="H21" s="101">
        <v>1854</v>
      </c>
      <c r="I21" s="101">
        <v>8</v>
      </c>
      <c r="J21" s="101">
        <v>8</v>
      </c>
      <c r="K21" s="101">
        <v>7</v>
      </c>
      <c r="L21" s="101">
        <v>1</v>
      </c>
      <c r="M21" s="101">
        <v>75</v>
      </c>
      <c r="N21" s="101">
        <v>272</v>
      </c>
      <c r="O21" s="101">
        <v>0</v>
      </c>
      <c r="P21" s="101">
        <v>0</v>
      </c>
      <c r="Q21" s="101">
        <v>0</v>
      </c>
    </row>
    <row r="22" spans="1:17" x14ac:dyDescent="0.25">
      <c r="A22" s="100">
        <v>19</v>
      </c>
      <c r="B22" s="100" t="s">
        <v>48</v>
      </c>
      <c r="C22" s="99">
        <v>3</v>
      </c>
      <c r="D22" s="99">
        <v>553</v>
      </c>
      <c r="E22" s="99">
        <v>1</v>
      </c>
      <c r="F22" s="99">
        <v>1</v>
      </c>
      <c r="G22" s="99">
        <v>0</v>
      </c>
      <c r="H22" s="99">
        <v>52</v>
      </c>
      <c r="I22" s="99">
        <v>931</v>
      </c>
      <c r="J22" s="99">
        <v>0</v>
      </c>
      <c r="K22" s="99">
        <v>0</v>
      </c>
      <c r="L22" s="99">
        <v>0</v>
      </c>
      <c r="M22" s="99">
        <v>21</v>
      </c>
      <c r="N22" s="99">
        <v>0</v>
      </c>
      <c r="O22" s="99">
        <v>0</v>
      </c>
      <c r="P22" s="99">
        <v>0</v>
      </c>
      <c r="Q22" s="99">
        <v>0</v>
      </c>
    </row>
    <row r="23" spans="1:17" x14ac:dyDescent="0.25">
      <c r="A23" s="97">
        <v>20</v>
      </c>
      <c r="B23" s="97" t="s">
        <v>49</v>
      </c>
      <c r="C23" s="99">
        <v>0</v>
      </c>
      <c r="D23" s="99">
        <v>637</v>
      </c>
      <c r="E23" s="99">
        <v>0</v>
      </c>
      <c r="F23" s="99">
        <v>0</v>
      </c>
      <c r="G23" s="99">
        <v>0</v>
      </c>
      <c r="H23" s="99">
        <v>0</v>
      </c>
      <c r="I23" s="99">
        <v>972</v>
      </c>
      <c r="J23" s="99">
        <v>0</v>
      </c>
      <c r="K23" s="99">
        <v>0</v>
      </c>
      <c r="L23" s="99">
        <v>0</v>
      </c>
      <c r="M23" s="99">
        <v>14</v>
      </c>
      <c r="N23" s="99">
        <v>94</v>
      </c>
      <c r="O23" s="99">
        <v>0</v>
      </c>
      <c r="P23" s="99">
        <v>0</v>
      </c>
      <c r="Q23" s="99">
        <v>0</v>
      </c>
    </row>
    <row r="24" spans="1:17" x14ac:dyDescent="0.25">
      <c r="A24" s="100">
        <v>21</v>
      </c>
      <c r="B24" s="100" t="s">
        <v>50</v>
      </c>
      <c r="C24" s="105">
        <v>770</v>
      </c>
      <c r="D24" s="105">
        <v>1540</v>
      </c>
      <c r="E24" s="99">
        <v>0</v>
      </c>
      <c r="F24" s="105">
        <v>0</v>
      </c>
      <c r="G24" s="105">
        <v>0</v>
      </c>
      <c r="H24" s="99">
        <v>2091</v>
      </c>
      <c r="I24" s="105">
        <v>4182</v>
      </c>
      <c r="J24" s="105">
        <v>0</v>
      </c>
      <c r="K24" s="105">
        <v>0</v>
      </c>
      <c r="L24" s="99">
        <v>0</v>
      </c>
      <c r="M24" s="99">
        <v>375</v>
      </c>
      <c r="N24" s="99">
        <v>750</v>
      </c>
      <c r="O24" s="99">
        <v>0</v>
      </c>
      <c r="P24" s="99">
        <v>0</v>
      </c>
      <c r="Q24" s="99">
        <v>0</v>
      </c>
    </row>
    <row r="25" spans="1:17" x14ac:dyDescent="0.25">
      <c r="A25" s="370" t="s">
        <v>394</v>
      </c>
      <c r="B25" s="370"/>
      <c r="C25" s="106">
        <f t="shared" ref="C25:Q25" si="0">SUM(C4:C24)</f>
        <v>4194</v>
      </c>
      <c r="D25" s="106">
        <f t="shared" si="0"/>
        <v>19577</v>
      </c>
      <c r="E25" s="106">
        <f t="shared" si="0"/>
        <v>8</v>
      </c>
      <c r="F25" s="106">
        <f t="shared" si="0"/>
        <v>7</v>
      </c>
      <c r="G25" s="106">
        <f t="shared" si="0"/>
        <v>1</v>
      </c>
      <c r="H25" s="106">
        <f t="shared" si="0"/>
        <v>12005</v>
      </c>
      <c r="I25" s="106">
        <f t="shared" si="0"/>
        <v>46318</v>
      </c>
      <c r="J25" s="106">
        <f t="shared" si="0"/>
        <v>9</v>
      </c>
      <c r="K25" s="106">
        <f t="shared" si="0"/>
        <v>8</v>
      </c>
      <c r="L25" s="106">
        <f t="shared" si="0"/>
        <v>2</v>
      </c>
      <c r="M25" s="106">
        <f t="shared" si="0"/>
        <v>1189</v>
      </c>
      <c r="N25" s="106">
        <f t="shared" si="0"/>
        <v>5768</v>
      </c>
      <c r="O25" s="106">
        <f t="shared" si="0"/>
        <v>0</v>
      </c>
      <c r="P25" s="106">
        <f t="shared" si="0"/>
        <v>0</v>
      </c>
      <c r="Q25" s="106">
        <f t="shared" si="0"/>
        <v>0</v>
      </c>
    </row>
    <row r="26" spans="1:17" x14ac:dyDescent="0.25">
      <c r="A26" s="100">
        <v>1</v>
      </c>
      <c r="B26" s="100" t="s">
        <v>57</v>
      </c>
      <c r="C26" s="98">
        <v>2</v>
      </c>
      <c r="D26" s="98">
        <v>104</v>
      </c>
      <c r="E26" s="99">
        <v>0</v>
      </c>
      <c r="F26" s="105">
        <v>0</v>
      </c>
      <c r="G26" s="105">
        <v>0</v>
      </c>
      <c r="H26" s="98">
        <v>2</v>
      </c>
      <c r="I26" s="98">
        <v>238</v>
      </c>
      <c r="J26" s="99">
        <v>0</v>
      </c>
      <c r="K26" s="105">
        <v>0</v>
      </c>
      <c r="L26" s="105">
        <v>0</v>
      </c>
      <c r="M26" s="98">
        <v>1</v>
      </c>
      <c r="N26" s="98">
        <v>513</v>
      </c>
      <c r="O26" s="99">
        <v>0</v>
      </c>
      <c r="P26" s="99">
        <v>0</v>
      </c>
      <c r="Q26" s="99">
        <v>0</v>
      </c>
    </row>
    <row r="27" spans="1:17" x14ac:dyDescent="0.25">
      <c r="A27" s="100">
        <v>2</v>
      </c>
      <c r="B27" s="100" t="s">
        <v>395</v>
      </c>
      <c r="C27" s="99">
        <v>0</v>
      </c>
      <c r="D27" s="105">
        <v>0</v>
      </c>
      <c r="E27" s="105">
        <v>0</v>
      </c>
      <c r="F27" s="99">
        <v>0</v>
      </c>
      <c r="G27" s="105">
        <v>0</v>
      </c>
      <c r="H27" s="105">
        <v>0</v>
      </c>
      <c r="I27" s="99">
        <v>0</v>
      </c>
      <c r="J27" s="105">
        <v>0</v>
      </c>
      <c r="K27" s="105">
        <v>0</v>
      </c>
      <c r="L27" s="99">
        <v>0</v>
      </c>
      <c r="M27" s="98">
        <v>6</v>
      </c>
      <c r="N27" s="98">
        <v>11</v>
      </c>
      <c r="O27" s="99">
        <v>0</v>
      </c>
      <c r="P27" s="99">
        <v>0</v>
      </c>
      <c r="Q27" s="99">
        <v>0</v>
      </c>
    </row>
    <row r="28" spans="1:17" x14ac:dyDescent="0.25">
      <c r="A28" s="100">
        <v>3</v>
      </c>
      <c r="B28" s="100" t="s">
        <v>54</v>
      </c>
      <c r="C28" s="99">
        <v>11</v>
      </c>
      <c r="D28" s="99">
        <v>11</v>
      </c>
      <c r="E28" s="99">
        <v>0</v>
      </c>
      <c r="F28" s="99">
        <v>0</v>
      </c>
      <c r="G28" s="99">
        <v>0</v>
      </c>
      <c r="H28" s="99">
        <v>10</v>
      </c>
      <c r="I28" s="99">
        <v>10</v>
      </c>
      <c r="J28" s="99">
        <v>0</v>
      </c>
      <c r="K28" s="99">
        <v>0</v>
      </c>
      <c r="L28" s="99">
        <v>0</v>
      </c>
      <c r="M28" s="99">
        <v>2</v>
      </c>
      <c r="N28" s="99">
        <v>2</v>
      </c>
      <c r="O28" s="99">
        <v>0</v>
      </c>
      <c r="P28" s="99">
        <v>0</v>
      </c>
      <c r="Q28" s="99">
        <v>0</v>
      </c>
    </row>
    <row r="29" spans="1:17" x14ac:dyDescent="0.25">
      <c r="A29" s="100">
        <v>4</v>
      </c>
      <c r="B29" s="100" t="s">
        <v>53</v>
      </c>
      <c r="C29" s="107">
        <v>2</v>
      </c>
      <c r="D29" s="107">
        <v>1851</v>
      </c>
      <c r="E29" s="107">
        <v>0</v>
      </c>
      <c r="F29" s="107">
        <v>0</v>
      </c>
      <c r="G29" s="107">
        <v>0</v>
      </c>
      <c r="H29" s="107">
        <v>3</v>
      </c>
      <c r="I29" s="107">
        <v>3335</v>
      </c>
      <c r="J29" s="107">
        <v>0</v>
      </c>
      <c r="K29" s="107">
        <v>0</v>
      </c>
      <c r="L29" s="107">
        <v>0</v>
      </c>
      <c r="M29" s="107">
        <v>17</v>
      </c>
      <c r="N29" s="107">
        <v>1010</v>
      </c>
      <c r="O29" s="107"/>
      <c r="P29" s="107"/>
      <c r="Q29" s="107"/>
    </row>
    <row r="30" spans="1:17" x14ac:dyDescent="0.25">
      <c r="A30" s="100">
        <v>5</v>
      </c>
      <c r="B30" s="100" t="s">
        <v>55</v>
      </c>
      <c r="C30" s="99">
        <v>27</v>
      </c>
      <c r="D30" s="99">
        <v>132</v>
      </c>
      <c r="E30" s="105">
        <v>0</v>
      </c>
      <c r="F30" s="99">
        <v>0</v>
      </c>
      <c r="G30" s="105">
        <v>0</v>
      </c>
      <c r="H30" s="99">
        <v>15</v>
      </c>
      <c r="I30" s="99">
        <v>269</v>
      </c>
      <c r="J30" s="105">
        <v>0</v>
      </c>
      <c r="K30" s="99">
        <v>0</v>
      </c>
      <c r="L30" s="105">
        <v>0</v>
      </c>
      <c r="M30" s="99">
        <v>15</v>
      </c>
      <c r="N30" s="99">
        <v>74</v>
      </c>
      <c r="O30" s="105">
        <v>0</v>
      </c>
      <c r="P30" s="99">
        <v>0</v>
      </c>
      <c r="Q30" s="105">
        <v>0</v>
      </c>
    </row>
    <row r="31" spans="1:17" x14ac:dyDescent="0.25">
      <c r="A31" s="100">
        <v>6</v>
      </c>
      <c r="B31" s="100" t="s">
        <v>396</v>
      </c>
      <c r="C31" s="99">
        <v>0</v>
      </c>
      <c r="D31" s="105">
        <v>0</v>
      </c>
      <c r="E31" s="105">
        <v>0</v>
      </c>
      <c r="F31" s="99">
        <v>0</v>
      </c>
      <c r="G31" s="105">
        <v>0</v>
      </c>
      <c r="H31" s="99">
        <v>0</v>
      </c>
      <c r="I31" s="105">
        <v>0</v>
      </c>
      <c r="J31" s="105">
        <v>0</v>
      </c>
      <c r="K31" s="99">
        <v>0</v>
      </c>
      <c r="L31" s="105">
        <v>0</v>
      </c>
      <c r="M31" s="99">
        <v>0</v>
      </c>
      <c r="N31" s="105">
        <v>0</v>
      </c>
      <c r="O31" s="105">
        <v>0</v>
      </c>
      <c r="P31" s="99">
        <v>0</v>
      </c>
      <c r="Q31" s="105">
        <v>0</v>
      </c>
    </row>
    <row r="32" spans="1:17" x14ac:dyDescent="0.25">
      <c r="A32" s="100">
        <v>7</v>
      </c>
      <c r="B32" s="100" t="s">
        <v>397</v>
      </c>
      <c r="C32" s="98">
        <v>14</v>
      </c>
      <c r="D32" s="98">
        <v>14</v>
      </c>
      <c r="E32" s="101">
        <v>0</v>
      </c>
      <c r="F32" s="101">
        <v>0</v>
      </c>
      <c r="G32" s="101">
        <v>0</v>
      </c>
      <c r="H32" s="98">
        <v>17</v>
      </c>
      <c r="I32" s="98">
        <v>17</v>
      </c>
      <c r="J32" s="101">
        <v>0</v>
      </c>
      <c r="K32" s="101">
        <v>0</v>
      </c>
      <c r="L32" s="101">
        <v>0</v>
      </c>
      <c r="M32" s="101">
        <v>0</v>
      </c>
      <c r="N32" s="101">
        <v>0</v>
      </c>
      <c r="O32" s="101">
        <v>0</v>
      </c>
      <c r="P32" s="101">
        <v>0</v>
      </c>
      <c r="Q32" s="101">
        <v>0</v>
      </c>
    </row>
    <row r="33" spans="1:17" x14ac:dyDescent="0.25">
      <c r="A33" s="100">
        <v>8</v>
      </c>
      <c r="B33" s="100" t="s">
        <v>60</v>
      </c>
      <c r="C33" s="101">
        <v>0</v>
      </c>
      <c r="D33" s="101">
        <v>21</v>
      </c>
      <c r="E33" s="101">
        <v>0</v>
      </c>
      <c r="F33" s="101">
        <v>0</v>
      </c>
      <c r="G33" s="101">
        <v>0</v>
      </c>
      <c r="H33" s="101">
        <v>0</v>
      </c>
      <c r="I33" s="101">
        <v>42</v>
      </c>
      <c r="J33" s="101">
        <v>0</v>
      </c>
      <c r="K33" s="101">
        <v>0</v>
      </c>
      <c r="L33" s="101">
        <v>0</v>
      </c>
      <c r="M33" s="101">
        <v>0</v>
      </c>
      <c r="N33" s="101">
        <v>0</v>
      </c>
      <c r="O33" s="101">
        <v>0</v>
      </c>
      <c r="P33" s="101">
        <v>0</v>
      </c>
      <c r="Q33" s="101">
        <v>0</v>
      </c>
    </row>
    <row r="34" spans="1:17" x14ac:dyDescent="0.25">
      <c r="A34" s="100">
        <v>9</v>
      </c>
      <c r="B34" s="100" t="s">
        <v>58</v>
      </c>
      <c r="C34" s="101">
        <v>13</v>
      </c>
      <c r="D34" s="101">
        <v>13</v>
      </c>
      <c r="E34" s="101">
        <v>0</v>
      </c>
      <c r="F34" s="101">
        <v>0</v>
      </c>
      <c r="G34" s="101">
        <v>0</v>
      </c>
      <c r="H34" s="101">
        <v>15</v>
      </c>
      <c r="I34" s="101">
        <v>15</v>
      </c>
      <c r="J34" s="101"/>
      <c r="K34" s="101"/>
      <c r="L34" s="101">
        <v>0</v>
      </c>
      <c r="M34" s="101">
        <v>1</v>
      </c>
      <c r="N34" s="101">
        <v>1</v>
      </c>
      <c r="O34" s="101"/>
      <c r="P34" s="101"/>
      <c r="Q34" s="101"/>
    </row>
    <row r="35" spans="1:17" x14ac:dyDescent="0.25">
      <c r="A35" s="100">
        <v>10</v>
      </c>
      <c r="B35" s="100" t="s">
        <v>62</v>
      </c>
      <c r="C35" s="99">
        <v>0</v>
      </c>
      <c r="D35" s="99">
        <v>0</v>
      </c>
      <c r="E35" s="99">
        <v>0</v>
      </c>
      <c r="F35" s="99">
        <v>0</v>
      </c>
      <c r="G35" s="99">
        <v>0</v>
      </c>
      <c r="H35" s="99">
        <v>0</v>
      </c>
      <c r="I35" s="99">
        <v>0</v>
      </c>
      <c r="J35" s="99">
        <v>0</v>
      </c>
      <c r="K35" s="99"/>
      <c r="L35" s="99">
        <v>0</v>
      </c>
      <c r="M35" s="99">
        <v>0</v>
      </c>
      <c r="N35" s="99">
        <v>0</v>
      </c>
      <c r="O35" s="99">
        <v>0</v>
      </c>
      <c r="P35" s="99">
        <v>0</v>
      </c>
      <c r="Q35" s="99">
        <v>0</v>
      </c>
    </row>
    <row r="36" spans="1:17" x14ac:dyDescent="0.25">
      <c r="A36" s="370" t="s">
        <v>398</v>
      </c>
      <c r="B36" s="370"/>
      <c r="C36" s="106">
        <f t="shared" ref="C36:Q36" si="1">SUM(C26:C35)</f>
        <v>69</v>
      </c>
      <c r="D36" s="106">
        <f t="shared" si="1"/>
        <v>2146</v>
      </c>
      <c r="E36" s="106">
        <f t="shared" si="1"/>
        <v>0</v>
      </c>
      <c r="F36" s="106">
        <f t="shared" si="1"/>
        <v>0</v>
      </c>
      <c r="G36" s="106">
        <f t="shared" si="1"/>
        <v>0</v>
      </c>
      <c r="H36" s="106">
        <f t="shared" si="1"/>
        <v>62</v>
      </c>
      <c r="I36" s="106">
        <f t="shared" si="1"/>
        <v>3926</v>
      </c>
      <c r="J36" s="106">
        <f t="shared" si="1"/>
        <v>0</v>
      </c>
      <c r="K36" s="106">
        <f t="shared" si="1"/>
        <v>0</v>
      </c>
      <c r="L36" s="106">
        <f t="shared" si="1"/>
        <v>0</v>
      </c>
      <c r="M36" s="106">
        <f t="shared" si="1"/>
        <v>42</v>
      </c>
      <c r="N36" s="106">
        <f t="shared" si="1"/>
        <v>1611</v>
      </c>
      <c r="O36" s="106">
        <f t="shared" si="1"/>
        <v>0</v>
      </c>
      <c r="P36" s="106">
        <f t="shared" si="1"/>
        <v>0</v>
      </c>
      <c r="Q36" s="106">
        <f t="shared" si="1"/>
        <v>0</v>
      </c>
    </row>
    <row r="37" spans="1:17" x14ac:dyDescent="0.25">
      <c r="A37" s="100">
        <v>1</v>
      </c>
      <c r="B37" s="100" t="s">
        <v>399</v>
      </c>
      <c r="C37" s="101">
        <v>6263</v>
      </c>
      <c r="D37" s="101">
        <v>15667</v>
      </c>
      <c r="E37" s="101">
        <v>39</v>
      </c>
      <c r="F37" s="101">
        <v>34</v>
      </c>
      <c r="G37" s="101">
        <v>5</v>
      </c>
      <c r="H37" s="101">
        <v>7992</v>
      </c>
      <c r="I37" s="101">
        <v>22159</v>
      </c>
      <c r="J37" s="101">
        <v>4</v>
      </c>
      <c r="K37" s="101">
        <v>4</v>
      </c>
      <c r="L37" s="101">
        <v>0</v>
      </c>
      <c r="M37" s="101">
        <v>307</v>
      </c>
      <c r="N37" s="101">
        <v>1615</v>
      </c>
      <c r="O37" s="101">
        <v>0</v>
      </c>
      <c r="P37" s="101">
        <v>0</v>
      </c>
      <c r="Q37" s="101">
        <v>0</v>
      </c>
    </row>
    <row r="38" spans="1:17" s="23" customFormat="1" x14ac:dyDescent="0.25">
      <c r="A38" s="370" t="s">
        <v>400</v>
      </c>
      <c r="B38" s="370"/>
      <c r="C38" s="106">
        <f t="shared" ref="C38:Q38" si="2">SUM(C37)</f>
        <v>6263</v>
      </c>
      <c r="D38" s="106">
        <f t="shared" si="2"/>
        <v>15667</v>
      </c>
      <c r="E38" s="106">
        <f t="shared" si="2"/>
        <v>39</v>
      </c>
      <c r="F38" s="106">
        <f t="shared" si="2"/>
        <v>34</v>
      </c>
      <c r="G38" s="106">
        <f t="shared" si="2"/>
        <v>5</v>
      </c>
      <c r="H38" s="106">
        <f t="shared" si="2"/>
        <v>7992</v>
      </c>
      <c r="I38" s="106">
        <f t="shared" si="2"/>
        <v>22159</v>
      </c>
      <c r="J38" s="106">
        <f t="shared" si="2"/>
        <v>4</v>
      </c>
      <c r="K38" s="106">
        <f t="shared" si="2"/>
        <v>4</v>
      </c>
      <c r="L38" s="106">
        <f t="shared" si="2"/>
        <v>0</v>
      </c>
      <c r="M38" s="106">
        <f t="shared" si="2"/>
        <v>307</v>
      </c>
      <c r="N38" s="106">
        <f t="shared" si="2"/>
        <v>1615</v>
      </c>
      <c r="O38" s="106">
        <f t="shared" si="2"/>
        <v>0</v>
      </c>
      <c r="P38" s="106">
        <f t="shared" si="2"/>
        <v>0</v>
      </c>
      <c r="Q38" s="106">
        <f t="shared" si="2"/>
        <v>0</v>
      </c>
    </row>
    <row r="39" spans="1:17" x14ac:dyDescent="0.25">
      <c r="A39" s="100">
        <v>1</v>
      </c>
      <c r="B39" s="100" t="s">
        <v>66</v>
      </c>
      <c r="C39" s="99">
        <v>0</v>
      </c>
      <c r="D39" s="105">
        <v>2388</v>
      </c>
      <c r="E39" s="99">
        <v>0</v>
      </c>
      <c r="F39" s="99">
        <v>0</v>
      </c>
      <c r="G39" s="99">
        <v>0</v>
      </c>
      <c r="H39" s="99">
        <v>0</v>
      </c>
      <c r="I39" s="105">
        <v>3683</v>
      </c>
      <c r="J39" s="99">
        <v>0</v>
      </c>
      <c r="K39" s="99">
        <v>0</v>
      </c>
      <c r="L39" s="99">
        <v>0</v>
      </c>
      <c r="M39" s="99">
        <v>0</v>
      </c>
      <c r="N39" s="99">
        <v>0</v>
      </c>
      <c r="O39" s="105">
        <v>0</v>
      </c>
      <c r="P39" s="105">
        <v>0</v>
      </c>
      <c r="Q39" s="105">
        <v>0</v>
      </c>
    </row>
    <row r="40" spans="1:17" x14ac:dyDescent="0.25">
      <c r="A40" s="100">
        <v>2</v>
      </c>
      <c r="B40" s="100" t="s">
        <v>172</v>
      </c>
      <c r="C40" s="99">
        <v>0</v>
      </c>
      <c r="D40" s="99">
        <v>0</v>
      </c>
      <c r="E40" s="99"/>
      <c r="F40" s="99">
        <v>0</v>
      </c>
      <c r="G40" s="99">
        <v>0</v>
      </c>
      <c r="H40" s="99">
        <v>0</v>
      </c>
      <c r="I40" s="99">
        <v>0</v>
      </c>
      <c r="J40" s="99">
        <v>0</v>
      </c>
      <c r="K40" s="99">
        <v>0</v>
      </c>
      <c r="L40" s="99">
        <v>0</v>
      </c>
      <c r="M40" s="99">
        <v>0</v>
      </c>
      <c r="N40" s="99"/>
      <c r="O40" s="99"/>
      <c r="P40" s="99">
        <v>0</v>
      </c>
      <c r="Q40" s="99">
        <v>0</v>
      </c>
    </row>
    <row r="41" spans="1:17" x14ac:dyDescent="0.25">
      <c r="A41" s="100">
        <v>3</v>
      </c>
      <c r="B41" s="100" t="s">
        <v>68</v>
      </c>
      <c r="C41" s="99">
        <v>0</v>
      </c>
      <c r="D41" s="108">
        <v>0</v>
      </c>
      <c r="E41" s="99">
        <v>0</v>
      </c>
      <c r="F41" s="99">
        <v>0</v>
      </c>
      <c r="G41" s="99">
        <v>0</v>
      </c>
      <c r="H41" s="99">
        <v>0</v>
      </c>
      <c r="I41" s="108">
        <v>0</v>
      </c>
      <c r="J41" s="99">
        <v>0</v>
      </c>
      <c r="K41" s="99">
        <v>0</v>
      </c>
      <c r="L41" s="99"/>
      <c r="M41" s="99">
        <v>0</v>
      </c>
      <c r="N41" s="99">
        <v>0</v>
      </c>
      <c r="O41" s="99">
        <v>0</v>
      </c>
      <c r="P41" s="108">
        <v>0</v>
      </c>
      <c r="Q41" s="108">
        <v>0</v>
      </c>
    </row>
    <row r="42" spans="1:17" x14ac:dyDescent="0.25">
      <c r="A42" s="100">
        <v>4</v>
      </c>
      <c r="B42" s="100" t="s">
        <v>69</v>
      </c>
      <c r="C42" s="99">
        <v>0</v>
      </c>
      <c r="D42" s="99">
        <v>0</v>
      </c>
      <c r="E42" s="99">
        <v>0</v>
      </c>
      <c r="F42" s="99">
        <v>0</v>
      </c>
      <c r="G42" s="99">
        <v>0</v>
      </c>
      <c r="H42" s="99">
        <v>0</v>
      </c>
      <c r="I42" s="99">
        <v>0</v>
      </c>
      <c r="J42" s="99">
        <v>0</v>
      </c>
      <c r="K42" s="99"/>
      <c r="L42" s="99">
        <v>0</v>
      </c>
      <c r="M42" s="99">
        <v>0</v>
      </c>
      <c r="N42" s="99">
        <v>0</v>
      </c>
      <c r="O42" s="99">
        <v>0</v>
      </c>
      <c r="P42" s="99">
        <v>0</v>
      </c>
      <c r="Q42" s="99">
        <v>0</v>
      </c>
    </row>
    <row r="43" spans="1:17" x14ac:dyDescent="0.25">
      <c r="A43" s="370" t="s">
        <v>401</v>
      </c>
      <c r="B43" s="370"/>
      <c r="C43" s="106">
        <f t="shared" ref="C43:Q43" si="3">SUM(C39:C42)</f>
        <v>0</v>
      </c>
      <c r="D43" s="106">
        <f t="shared" si="3"/>
        <v>2388</v>
      </c>
      <c r="E43" s="106">
        <f t="shared" si="3"/>
        <v>0</v>
      </c>
      <c r="F43" s="106">
        <f t="shared" si="3"/>
        <v>0</v>
      </c>
      <c r="G43" s="106">
        <f t="shared" si="3"/>
        <v>0</v>
      </c>
      <c r="H43" s="106">
        <f t="shared" si="3"/>
        <v>0</v>
      </c>
      <c r="I43" s="106">
        <f t="shared" si="3"/>
        <v>3683</v>
      </c>
      <c r="J43" s="106">
        <f t="shared" si="3"/>
        <v>0</v>
      </c>
      <c r="K43" s="106">
        <f t="shared" si="3"/>
        <v>0</v>
      </c>
      <c r="L43" s="106">
        <f t="shared" si="3"/>
        <v>0</v>
      </c>
      <c r="M43" s="106">
        <f t="shared" si="3"/>
        <v>0</v>
      </c>
      <c r="N43" s="106">
        <f t="shared" si="3"/>
        <v>0</v>
      </c>
      <c r="O43" s="106">
        <f t="shared" si="3"/>
        <v>0</v>
      </c>
      <c r="P43" s="106">
        <f t="shared" si="3"/>
        <v>0</v>
      </c>
      <c r="Q43" s="106">
        <f t="shared" si="3"/>
        <v>0</v>
      </c>
    </row>
    <row r="44" spans="1:17" x14ac:dyDescent="0.25">
      <c r="A44" s="370" t="s">
        <v>402</v>
      </c>
      <c r="B44" s="370"/>
      <c r="C44" s="106">
        <f>C25+C36+C38+C43</f>
        <v>10526</v>
      </c>
      <c r="D44" s="106">
        <f t="shared" ref="D44:Q44" si="4">D25+D36+D38+D43</f>
        <v>39778</v>
      </c>
      <c r="E44" s="106">
        <f t="shared" si="4"/>
        <v>47</v>
      </c>
      <c r="F44" s="106">
        <f t="shared" si="4"/>
        <v>41</v>
      </c>
      <c r="G44" s="106">
        <f t="shared" si="4"/>
        <v>6</v>
      </c>
      <c r="H44" s="106">
        <f t="shared" si="4"/>
        <v>20059</v>
      </c>
      <c r="I44" s="106">
        <f t="shared" si="4"/>
        <v>76086</v>
      </c>
      <c r="J44" s="106">
        <f t="shared" si="4"/>
        <v>13</v>
      </c>
      <c r="K44" s="106">
        <f t="shared" si="4"/>
        <v>12</v>
      </c>
      <c r="L44" s="106">
        <f t="shared" si="4"/>
        <v>2</v>
      </c>
      <c r="M44" s="106">
        <f t="shared" si="4"/>
        <v>1538</v>
      </c>
      <c r="N44" s="106">
        <f t="shared" si="4"/>
        <v>8994</v>
      </c>
      <c r="O44" s="106">
        <f t="shared" si="4"/>
        <v>0</v>
      </c>
      <c r="P44" s="106">
        <f t="shared" si="4"/>
        <v>0</v>
      </c>
      <c r="Q44" s="106">
        <f t="shared" si="4"/>
        <v>0</v>
      </c>
    </row>
  </sheetData>
  <mergeCells count="7">
    <mergeCell ref="A44:B44"/>
    <mergeCell ref="A2:Q2"/>
    <mergeCell ref="A1:Q1"/>
    <mergeCell ref="A25:B25"/>
    <mergeCell ref="A36:B36"/>
    <mergeCell ref="A38:B38"/>
    <mergeCell ref="A43:B43"/>
  </mergeCells>
  <pageMargins left="0.7" right="0.7" top="0.75" bottom="0.75" header="0.3" footer="0.3"/>
  <pageSetup scale="75" orientation="landscape" horizontalDpi="0" verticalDpi="0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workbookViewId="0">
      <selection activeCell="G19" sqref="G19"/>
    </sheetView>
  </sheetViews>
  <sheetFormatPr defaultColWidth="11.5703125" defaultRowHeight="15" x14ac:dyDescent="0.25"/>
  <cols>
    <col min="1" max="16384" width="11.5703125" style="88"/>
  </cols>
  <sheetData>
    <row r="1" spans="1:9" ht="15.75" x14ac:dyDescent="0.25">
      <c r="A1" s="374" t="s">
        <v>405</v>
      </c>
      <c r="B1" s="374"/>
      <c r="C1" s="374"/>
      <c r="D1" s="374"/>
      <c r="E1" s="374"/>
      <c r="F1" s="374"/>
      <c r="G1" s="374"/>
      <c r="H1" s="374"/>
      <c r="I1" s="374"/>
    </row>
    <row r="2" spans="1:9" x14ac:dyDescent="0.25">
      <c r="A2" s="375"/>
      <c r="B2" s="376"/>
      <c r="C2" s="376"/>
      <c r="D2" s="376"/>
      <c r="E2" s="376"/>
      <c r="F2" s="376"/>
      <c r="G2" s="376"/>
      <c r="H2" s="376"/>
      <c r="I2" s="377"/>
    </row>
    <row r="3" spans="1:9" ht="75" x14ac:dyDescent="0.25">
      <c r="A3" s="87" t="s">
        <v>74</v>
      </c>
      <c r="B3" s="112" t="s">
        <v>24</v>
      </c>
      <c r="C3" s="113" t="s">
        <v>406</v>
      </c>
      <c r="D3" s="113" t="s">
        <v>407</v>
      </c>
      <c r="E3" s="113" t="s">
        <v>408</v>
      </c>
      <c r="F3" s="113" t="s">
        <v>409</v>
      </c>
      <c r="G3" s="113" t="s">
        <v>410</v>
      </c>
      <c r="H3" s="113" t="s">
        <v>411</v>
      </c>
      <c r="I3" s="113" t="s">
        <v>412</v>
      </c>
    </row>
    <row r="4" spans="1:9" x14ac:dyDescent="0.25">
      <c r="A4" s="114">
        <v>1</v>
      </c>
      <c r="B4" s="114" t="s">
        <v>31</v>
      </c>
      <c r="C4" s="115">
        <v>1</v>
      </c>
      <c r="D4" s="115">
        <v>508</v>
      </c>
      <c r="E4" s="116">
        <v>0</v>
      </c>
      <c r="F4" s="116">
        <v>0</v>
      </c>
      <c r="G4" s="116">
        <v>0</v>
      </c>
      <c r="H4" s="116">
        <v>0</v>
      </c>
      <c r="I4" s="116">
        <v>0</v>
      </c>
    </row>
    <row r="5" spans="1:9" x14ac:dyDescent="0.25">
      <c r="A5" s="11">
        <v>2</v>
      </c>
      <c r="B5" s="11" t="s">
        <v>389</v>
      </c>
      <c r="C5" s="116"/>
      <c r="D5" s="116">
        <v>416</v>
      </c>
      <c r="E5" s="116">
        <v>416</v>
      </c>
      <c r="F5" s="116">
        <v>315</v>
      </c>
      <c r="G5" s="116">
        <v>400</v>
      </c>
      <c r="H5" s="116">
        <v>215</v>
      </c>
      <c r="I5" s="116">
        <v>215</v>
      </c>
    </row>
    <row r="6" spans="1:9" x14ac:dyDescent="0.25">
      <c r="A6" s="11">
        <v>3</v>
      </c>
      <c r="B6" s="11" t="s">
        <v>33</v>
      </c>
      <c r="C6" s="116">
        <v>208</v>
      </c>
      <c r="D6" s="116">
        <v>4208</v>
      </c>
      <c r="E6" s="116">
        <v>4208</v>
      </c>
      <c r="F6" s="116">
        <v>426</v>
      </c>
      <c r="G6" s="116">
        <v>3990</v>
      </c>
      <c r="H6" s="116">
        <v>3990</v>
      </c>
      <c r="I6" s="116">
        <v>1880</v>
      </c>
    </row>
    <row r="7" spans="1:9" x14ac:dyDescent="0.25">
      <c r="A7" s="11">
        <v>4</v>
      </c>
      <c r="B7" s="11" t="s">
        <v>34</v>
      </c>
      <c r="C7" s="115">
        <v>600</v>
      </c>
      <c r="D7" s="115">
        <v>2334</v>
      </c>
      <c r="E7" s="116">
        <v>0</v>
      </c>
      <c r="F7" s="116">
        <v>0</v>
      </c>
      <c r="G7" s="116">
        <v>0</v>
      </c>
      <c r="H7" s="116">
        <v>0</v>
      </c>
      <c r="I7" s="116">
        <v>0</v>
      </c>
    </row>
    <row r="8" spans="1:9" x14ac:dyDescent="0.25">
      <c r="A8" s="11">
        <v>5</v>
      </c>
      <c r="B8" s="11" t="s">
        <v>35</v>
      </c>
      <c r="C8" s="116">
        <v>16</v>
      </c>
      <c r="D8" s="116">
        <v>1134</v>
      </c>
      <c r="E8" s="116">
        <v>1109</v>
      </c>
      <c r="F8" s="116">
        <v>216</v>
      </c>
      <c r="G8" s="116">
        <v>1134</v>
      </c>
      <c r="H8" s="116">
        <v>1134</v>
      </c>
      <c r="I8" s="116">
        <v>1134</v>
      </c>
    </row>
    <row r="9" spans="1:9" x14ac:dyDescent="0.25">
      <c r="A9" s="11">
        <v>6</v>
      </c>
      <c r="B9" s="11" t="s">
        <v>36</v>
      </c>
      <c r="C9" s="117">
        <v>1365</v>
      </c>
      <c r="D9" s="117">
        <v>13952</v>
      </c>
      <c r="E9" s="117">
        <v>10242</v>
      </c>
      <c r="F9" s="117">
        <v>1023</v>
      </c>
      <c r="G9" s="117">
        <v>9295</v>
      </c>
      <c r="H9" s="117">
        <v>9295</v>
      </c>
      <c r="I9" s="117">
        <v>9295</v>
      </c>
    </row>
    <row r="10" spans="1:9" x14ac:dyDescent="0.25">
      <c r="A10" s="11">
        <v>7</v>
      </c>
      <c r="B10" s="11" t="s">
        <v>37</v>
      </c>
      <c r="C10" s="117">
        <v>93</v>
      </c>
      <c r="D10" s="117">
        <v>8258</v>
      </c>
      <c r="E10" s="117">
        <v>8258</v>
      </c>
      <c r="F10" s="117">
        <v>8258</v>
      </c>
      <c r="G10" s="117">
        <v>8258</v>
      </c>
      <c r="H10" s="117">
        <v>8258</v>
      </c>
      <c r="I10" s="117">
        <v>8258</v>
      </c>
    </row>
    <row r="11" spans="1:9" x14ac:dyDescent="0.25">
      <c r="A11" s="11">
        <v>8</v>
      </c>
      <c r="B11" s="11" t="s">
        <v>390</v>
      </c>
      <c r="C11" s="118">
        <v>450</v>
      </c>
      <c r="D11" s="118">
        <v>900</v>
      </c>
      <c r="E11" s="118">
        <v>450</v>
      </c>
      <c r="F11" s="118">
        <v>75</v>
      </c>
      <c r="G11" s="118">
        <v>300</v>
      </c>
      <c r="H11" s="118">
        <v>300</v>
      </c>
      <c r="I11" s="118">
        <v>180</v>
      </c>
    </row>
    <row r="12" spans="1:9" x14ac:dyDescent="0.25">
      <c r="A12" s="11">
        <v>9</v>
      </c>
      <c r="B12" s="11" t="s">
        <v>392</v>
      </c>
      <c r="C12" s="116">
        <v>0</v>
      </c>
      <c r="D12" s="116">
        <v>0</v>
      </c>
      <c r="E12" s="116">
        <v>0</v>
      </c>
      <c r="F12" s="116">
        <v>0</v>
      </c>
      <c r="G12" s="116">
        <v>0</v>
      </c>
      <c r="H12" s="116">
        <v>0</v>
      </c>
      <c r="I12" s="116">
        <v>0</v>
      </c>
    </row>
    <row r="13" spans="1:9" x14ac:dyDescent="0.25">
      <c r="A13" s="11">
        <v>10</v>
      </c>
      <c r="B13" s="11" t="s">
        <v>39</v>
      </c>
      <c r="C13" s="116">
        <v>1</v>
      </c>
      <c r="D13" s="116">
        <v>965</v>
      </c>
      <c r="E13" s="116">
        <v>0</v>
      </c>
      <c r="F13" s="116">
        <v>0</v>
      </c>
      <c r="G13" s="116">
        <v>0</v>
      </c>
      <c r="H13" s="116">
        <v>0</v>
      </c>
      <c r="I13" s="116">
        <v>0</v>
      </c>
    </row>
    <row r="14" spans="1:9" x14ac:dyDescent="0.25">
      <c r="A14" s="11">
        <v>11</v>
      </c>
      <c r="B14" s="11" t="s">
        <v>40</v>
      </c>
      <c r="C14" s="117">
        <v>0</v>
      </c>
      <c r="D14" s="117">
        <v>1673</v>
      </c>
      <c r="E14" s="117">
        <v>1338</v>
      </c>
      <c r="F14" s="117">
        <v>103</v>
      </c>
      <c r="G14" s="117">
        <v>1062</v>
      </c>
      <c r="H14" s="117">
        <v>1062</v>
      </c>
      <c r="I14" s="117">
        <v>1062</v>
      </c>
    </row>
    <row r="15" spans="1:9" x14ac:dyDescent="0.25">
      <c r="A15" s="11">
        <v>12</v>
      </c>
      <c r="B15" s="11" t="s">
        <v>41</v>
      </c>
      <c r="C15" s="115">
        <v>77</v>
      </c>
      <c r="D15" s="115">
        <v>2188</v>
      </c>
      <c r="E15" s="116">
        <v>1555</v>
      </c>
      <c r="F15" s="116">
        <v>325</v>
      </c>
      <c r="G15" s="116">
        <v>677</v>
      </c>
      <c r="H15" s="116">
        <v>677</v>
      </c>
      <c r="I15" s="119">
        <v>675</v>
      </c>
    </row>
    <row r="16" spans="1:9" x14ac:dyDescent="0.25">
      <c r="A16" s="11">
        <v>13</v>
      </c>
      <c r="B16" s="11" t="s">
        <v>42</v>
      </c>
      <c r="C16" s="117">
        <v>0</v>
      </c>
      <c r="D16" s="117">
        <v>614</v>
      </c>
      <c r="E16" s="117">
        <v>512</v>
      </c>
      <c r="F16" s="117">
        <v>8</v>
      </c>
      <c r="G16" s="117">
        <v>598</v>
      </c>
      <c r="H16" s="117">
        <v>550</v>
      </c>
      <c r="I16" s="117">
        <v>586</v>
      </c>
    </row>
    <row r="17" spans="1:9" x14ac:dyDescent="0.25">
      <c r="A17" s="11">
        <v>14</v>
      </c>
      <c r="B17" s="11" t="s">
        <v>43</v>
      </c>
      <c r="C17" s="116">
        <v>4634</v>
      </c>
      <c r="D17" s="116">
        <v>4634</v>
      </c>
      <c r="E17" s="116">
        <v>4033</v>
      </c>
      <c r="F17" s="116">
        <v>148</v>
      </c>
      <c r="G17" s="116">
        <v>4144</v>
      </c>
      <c r="H17" s="116">
        <v>4144</v>
      </c>
      <c r="I17" s="116">
        <v>4033</v>
      </c>
    </row>
    <row r="18" spans="1:9" x14ac:dyDescent="0.25">
      <c r="A18" s="11">
        <v>15</v>
      </c>
      <c r="B18" s="11" t="s">
        <v>393</v>
      </c>
      <c r="C18" s="115">
        <v>0</v>
      </c>
      <c r="D18" s="115">
        <v>657</v>
      </c>
      <c r="E18" s="116">
        <v>0</v>
      </c>
      <c r="F18" s="116">
        <v>0</v>
      </c>
      <c r="G18" s="116">
        <v>0</v>
      </c>
      <c r="H18" s="116">
        <v>0</v>
      </c>
      <c r="I18" s="116">
        <v>0</v>
      </c>
    </row>
    <row r="19" spans="1:9" x14ac:dyDescent="0.25">
      <c r="A19" s="114">
        <v>16</v>
      </c>
      <c r="B19" s="114" t="s">
        <v>45</v>
      </c>
      <c r="C19" s="116">
        <v>16703</v>
      </c>
      <c r="D19" s="116">
        <v>178405</v>
      </c>
      <c r="E19" s="116">
        <v>109322</v>
      </c>
      <c r="F19" s="116">
        <v>2404</v>
      </c>
      <c r="G19" s="116">
        <v>167126</v>
      </c>
      <c r="H19" s="116">
        <v>167126</v>
      </c>
      <c r="I19" s="116">
        <v>50488</v>
      </c>
    </row>
    <row r="20" spans="1:9" x14ac:dyDescent="0.25">
      <c r="A20" s="11">
        <v>17</v>
      </c>
      <c r="B20" s="11" t="s">
        <v>46</v>
      </c>
      <c r="C20" s="116">
        <v>50</v>
      </c>
      <c r="D20" s="116">
        <v>2206</v>
      </c>
      <c r="E20" s="116">
        <v>2046</v>
      </c>
      <c r="F20" s="116">
        <v>232</v>
      </c>
      <c r="G20" s="116">
        <v>1993</v>
      </c>
      <c r="H20" s="116">
        <v>2188</v>
      </c>
      <c r="I20" s="116">
        <v>2188</v>
      </c>
    </row>
    <row r="21" spans="1:9" x14ac:dyDescent="0.25">
      <c r="A21" s="11">
        <v>18</v>
      </c>
      <c r="B21" s="11" t="s">
        <v>47</v>
      </c>
      <c r="C21" s="120">
        <v>804</v>
      </c>
      <c r="D21" s="120">
        <v>25775</v>
      </c>
      <c r="E21" s="120">
        <v>18924</v>
      </c>
      <c r="F21" s="120">
        <v>798</v>
      </c>
      <c r="G21" s="120">
        <v>13930</v>
      </c>
      <c r="H21" s="120">
        <v>13930</v>
      </c>
      <c r="I21" s="120">
        <v>16369</v>
      </c>
    </row>
    <row r="22" spans="1:9" x14ac:dyDescent="0.25">
      <c r="A22" s="11">
        <v>19</v>
      </c>
      <c r="B22" s="11" t="s">
        <v>48</v>
      </c>
      <c r="C22" s="116">
        <v>1291</v>
      </c>
      <c r="D22" s="116">
        <v>23769</v>
      </c>
      <c r="E22" s="116">
        <v>1906</v>
      </c>
      <c r="F22" s="116">
        <v>43</v>
      </c>
      <c r="G22" s="116">
        <v>558</v>
      </c>
      <c r="H22" s="116">
        <v>0</v>
      </c>
      <c r="I22" s="116">
        <v>398</v>
      </c>
    </row>
    <row r="23" spans="1:9" x14ac:dyDescent="0.25">
      <c r="A23" s="114">
        <v>20</v>
      </c>
      <c r="B23" s="114" t="s">
        <v>49</v>
      </c>
      <c r="C23" s="116">
        <v>14</v>
      </c>
      <c r="D23" s="116">
        <v>4437</v>
      </c>
      <c r="E23" s="116">
        <v>2299</v>
      </c>
      <c r="F23" s="116">
        <v>117</v>
      </c>
      <c r="G23" s="116">
        <v>4033</v>
      </c>
      <c r="H23" s="116">
        <v>4033</v>
      </c>
      <c r="I23" s="116">
        <v>3143</v>
      </c>
    </row>
    <row r="24" spans="1:9" x14ac:dyDescent="0.25">
      <c r="A24" s="11">
        <v>21</v>
      </c>
      <c r="B24" s="11" t="s">
        <v>50</v>
      </c>
      <c r="C24" s="116">
        <v>2408</v>
      </c>
      <c r="D24" s="116">
        <v>4816</v>
      </c>
      <c r="E24" s="116">
        <v>2408</v>
      </c>
      <c r="F24" s="116">
        <v>2356</v>
      </c>
      <c r="G24" s="116">
        <v>2000</v>
      </c>
      <c r="H24" s="116">
        <v>2000</v>
      </c>
      <c r="I24" s="116">
        <v>2000</v>
      </c>
    </row>
    <row r="25" spans="1:9" x14ac:dyDescent="0.25">
      <c r="A25" s="373" t="s">
        <v>394</v>
      </c>
      <c r="B25" s="373"/>
      <c r="C25" s="121">
        <f t="shared" ref="C25:I25" si="0">SUM(C4:C24)</f>
        <v>28715</v>
      </c>
      <c r="D25" s="121">
        <f t="shared" si="0"/>
        <v>281849</v>
      </c>
      <c r="E25" s="121">
        <f t="shared" si="0"/>
        <v>169026</v>
      </c>
      <c r="F25" s="121">
        <f t="shared" si="0"/>
        <v>16847</v>
      </c>
      <c r="G25" s="121">
        <f t="shared" si="0"/>
        <v>219498</v>
      </c>
      <c r="H25" s="121">
        <f t="shared" si="0"/>
        <v>218902</v>
      </c>
      <c r="I25" s="121">
        <f t="shared" si="0"/>
        <v>101904</v>
      </c>
    </row>
    <row r="26" spans="1:9" x14ac:dyDescent="0.25">
      <c r="A26" s="11">
        <v>1</v>
      </c>
      <c r="B26" s="11" t="s">
        <v>57</v>
      </c>
      <c r="C26" s="115">
        <v>85</v>
      </c>
      <c r="D26" s="115">
        <v>1792</v>
      </c>
      <c r="E26" s="116">
        <v>0</v>
      </c>
      <c r="F26" s="116">
        <v>0</v>
      </c>
      <c r="G26" s="116">
        <v>0</v>
      </c>
      <c r="H26" s="116">
        <v>0</v>
      </c>
      <c r="I26" s="116">
        <v>0</v>
      </c>
    </row>
    <row r="27" spans="1:9" x14ac:dyDescent="0.25">
      <c r="A27" s="11">
        <v>2</v>
      </c>
      <c r="B27" s="11" t="s">
        <v>395</v>
      </c>
      <c r="C27" s="116">
        <v>0</v>
      </c>
      <c r="D27" s="116">
        <v>0</v>
      </c>
      <c r="E27" s="116">
        <v>0</v>
      </c>
      <c r="F27" s="116">
        <v>0</v>
      </c>
      <c r="G27" s="116">
        <v>0</v>
      </c>
      <c r="H27" s="116">
        <v>0</v>
      </c>
      <c r="I27" s="116">
        <v>0</v>
      </c>
    </row>
    <row r="28" spans="1:9" x14ac:dyDescent="0.25">
      <c r="A28" s="11">
        <v>3</v>
      </c>
      <c r="B28" s="11" t="s">
        <v>54</v>
      </c>
      <c r="C28" s="116">
        <v>106</v>
      </c>
      <c r="D28" s="116"/>
      <c r="E28" s="116">
        <v>101</v>
      </c>
      <c r="F28" s="116">
        <v>4</v>
      </c>
      <c r="G28" s="116">
        <v>68</v>
      </c>
      <c r="H28" s="116">
        <v>68</v>
      </c>
      <c r="I28" s="116">
        <v>48</v>
      </c>
    </row>
    <row r="29" spans="1:9" x14ac:dyDescent="0.25">
      <c r="A29" s="11">
        <v>4</v>
      </c>
      <c r="B29" s="11" t="s">
        <v>53</v>
      </c>
      <c r="C29" s="117">
        <v>198</v>
      </c>
      <c r="D29" s="117">
        <v>7551</v>
      </c>
      <c r="E29" s="117">
        <v>6501</v>
      </c>
      <c r="F29" s="117">
        <v>141</v>
      </c>
      <c r="G29" s="117">
        <v>7551</v>
      </c>
      <c r="H29" s="117">
        <v>0</v>
      </c>
      <c r="I29" s="117">
        <v>3873</v>
      </c>
    </row>
    <row r="30" spans="1:9" x14ac:dyDescent="0.25">
      <c r="A30" s="11">
        <v>5</v>
      </c>
      <c r="B30" s="11" t="s">
        <v>55</v>
      </c>
      <c r="C30" s="116">
        <v>13323</v>
      </c>
      <c r="D30" s="116">
        <v>945</v>
      </c>
      <c r="E30" s="116"/>
      <c r="F30" s="116">
        <v>13123</v>
      </c>
      <c r="G30" s="116">
        <v>4171</v>
      </c>
      <c r="H30" s="116"/>
      <c r="I30" s="116"/>
    </row>
    <row r="31" spans="1:9" x14ac:dyDescent="0.25">
      <c r="A31" s="11">
        <v>6</v>
      </c>
      <c r="B31" s="11" t="s">
        <v>396</v>
      </c>
      <c r="C31" s="119">
        <v>0</v>
      </c>
      <c r="D31" s="119">
        <v>0</v>
      </c>
      <c r="E31" s="119">
        <v>0</v>
      </c>
      <c r="F31" s="119">
        <v>0</v>
      </c>
      <c r="G31" s="119">
        <v>0</v>
      </c>
      <c r="H31" s="119">
        <v>0</v>
      </c>
      <c r="I31" s="119">
        <v>0</v>
      </c>
    </row>
    <row r="32" spans="1:9" x14ac:dyDescent="0.25">
      <c r="A32" s="11">
        <v>7</v>
      </c>
      <c r="B32" s="11" t="s">
        <v>397</v>
      </c>
      <c r="C32" s="115">
        <v>11</v>
      </c>
      <c r="D32" s="115">
        <v>11</v>
      </c>
      <c r="E32" s="119">
        <v>0</v>
      </c>
      <c r="F32" s="119">
        <v>0</v>
      </c>
      <c r="G32" s="119">
        <v>0</v>
      </c>
      <c r="H32" s="119">
        <v>0</v>
      </c>
      <c r="I32" s="119">
        <v>0</v>
      </c>
    </row>
    <row r="33" spans="1:9" x14ac:dyDescent="0.25">
      <c r="A33" s="11">
        <v>8</v>
      </c>
      <c r="B33" s="11" t="s">
        <v>60</v>
      </c>
      <c r="C33" s="117">
        <v>1</v>
      </c>
      <c r="D33" s="117">
        <v>28</v>
      </c>
      <c r="E33" s="117">
        <v>27</v>
      </c>
      <c r="F33" s="117">
        <v>9</v>
      </c>
      <c r="G33" s="117">
        <v>25</v>
      </c>
      <c r="H33" s="117">
        <v>25</v>
      </c>
      <c r="I33" s="117">
        <v>25</v>
      </c>
    </row>
    <row r="34" spans="1:9" x14ac:dyDescent="0.25">
      <c r="A34" s="11">
        <v>9</v>
      </c>
      <c r="B34" s="11" t="s">
        <v>58</v>
      </c>
      <c r="C34" s="117">
        <v>27</v>
      </c>
      <c r="D34" s="117">
        <v>27</v>
      </c>
      <c r="E34" s="117">
        <v>27</v>
      </c>
      <c r="F34" s="117">
        <v>5</v>
      </c>
      <c r="G34" s="117">
        <v>26</v>
      </c>
      <c r="H34" s="117"/>
      <c r="I34" s="117">
        <v>15</v>
      </c>
    </row>
    <row r="35" spans="1:9" x14ac:dyDescent="0.25">
      <c r="A35" s="11">
        <v>10</v>
      </c>
      <c r="B35" s="11" t="s">
        <v>62</v>
      </c>
      <c r="C35" s="119">
        <v>0</v>
      </c>
      <c r="D35" s="119">
        <v>0</v>
      </c>
      <c r="E35" s="119">
        <v>0</v>
      </c>
      <c r="F35" s="119">
        <v>0</v>
      </c>
      <c r="G35" s="119">
        <v>0</v>
      </c>
      <c r="H35" s="119">
        <v>0</v>
      </c>
      <c r="I35" s="119">
        <v>0</v>
      </c>
    </row>
    <row r="36" spans="1:9" x14ac:dyDescent="0.25">
      <c r="A36" s="373" t="s">
        <v>398</v>
      </c>
      <c r="B36" s="373"/>
      <c r="C36" s="121">
        <f t="shared" ref="C36:I36" si="1">SUM(C26:C35)</f>
        <v>13751</v>
      </c>
      <c r="D36" s="121">
        <f t="shared" si="1"/>
        <v>10354</v>
      </c>
      <c r="E36" s="121">
        <f t="shared" si="1"/>
        <v>6656</v>
      </c>
      <c r="F36" s="121">
        <f t="shared" si="1"/>
        <v>13282</v>
      </c>
      <c r="G36" s="121">
        <f t="shared" si="1"/>
        <v>11841</v>
      </c>
      <c r="H36" s="121">
        <f t="shared" si="1"/>
        <v>93</v>
      </c>
      <c r="I36" s="121">
        <f t="shared" si="1"/>
        <v>3961</v>
      </c>
    </row>
    <row r="37" spans="1:9" x14ac:dyDescent="0.25">
      <c r="A37" s="11">
        <v>1</v>
      </c>
      <c r="B37" s="11" t="s">
        <v>399</v>
      </c>
      <c r="C37" s="122">
        <v>21424</v>
      </c>
      <c r="D37" s="122">
        <v>188650</v>
      </c>
      <c r="E37" s="122">
        <v>57410</v>
      </c>
      <c r="F37" s="122">
        <v>1896</v>
      </c>
      <c r="G37" s="122">
        <v>69932</v>
      </c>
      <c r="H37" s="122">
        <v>69932</v>
      </c>
      <c r="I37" s="122">
        <v>24454</v>
      </c>
    </row>
    <row r="38" spans="1:9" x14ac:dyDescent="0.25">
      <c r="A38" s="373" t="s">
        <v>400</v>
      </c>
      <c r="B38" s="373"/>
      <c r="C38" s="123">
        <v>21424</v>
      </c>
      <c r="D38" s="123">
        <v>188650</v>
      </c>
      <c r="E38" s="123">
        <v>57410</v>
      </c>
      <c r="F38" s="123">
        <v>1896</v>
      </c>
      <c r="G38" s="123">
        <v>69932</v>
      </c>
      <c r="H38" s="123">
        <v>69932</v>
      </c>
      <c r="I38" s="123">
        <v>24454</v>
      </c>
    </row>
    <row r="39" spans="1:9" x14ac:dyDescent="0.25">
      <c r="A39" s="11">
        <v>1</v>
      </c>
      <c r="B39" s="11" t="s">
        <v>66</v>
      </c>
      <c r="C39" s="116">
        <v>0</v>
      </c>
      <c r="D39" s="124">
        <v>26386</v>
      </c>
      <c r="E39" s="124">
        <v>6024</v>
      </c>
      <c r="F39" s="116"/>
      <c r="G39" s="124">
        <v>19184</v>
      </c>
      <c r="H39" s="124">
        <v>19184</v>
      </c>
      <c r="I39" s="124">
        <v>3833</v>
      </c>
    </row>
    <row r="40" spans="1:9" x14ac:dyDescent="0.25">
      <c r="A40" s="11">
        <v>2</v>
      </c>
      <c r="B40" s="11" t="s">
        <v>172</v>
      </c>
      <c r="C40" s="116">
        <v>0</v>
      </c>
      <c r="D40" s="116">
        <v>0</v>
      </c>
      <c r="E40" s="116">
        <v>0</v>
      </c>
      <c r="F40" s="116">
        <v>0</v>
      </c>
      <c r="G40" s="116">
        <v>0</v>
      </c>
      <c r="H40" s="116">
        <v>0</v>
      </c>
      <c r="I40" s="116">
        <v>0</v>
      </c>
    </row>
    <row r="41" spans="1:9" x14ac:dyDescent="0.25">
      <c r="A41" s="11">
        <v>3</v>
      </c>
      <c r="B41" s="11" t="s">
        <v>68</v>
      </c>
      <c r="C41" s="116">
        <v>0</v>
      </c>
      <c r="D41" s="125">
        <v>0</v>
      </c>
      <c r="E41" s="125">
        <v>0</v>
      </c>
      <c r="F41" s="116">
        <v>0</v>
      </c>
      <c r="G41" s="125">
        <v>0</v>
      </c>
      <c r="H41" s="125">
        <v>0</v>
      </c>
      <c r="I41" s="125">
        <v>0</v>
      </c>
    </row>
    <row r="42" spans="1:9" x14ac:dyDescent="0.25">
      <c r="A42" s="11">
        <v>4</v>
      </c>
      <c r="B42" s="11" t="s">
        <v>69</v>
      </c>
      <c r="C42" s="116">
        <v>0</v>
      </c>
      <c r="D42" s="116">
        <v>0</v>
      </c>
      <c r="E42" s="116">
        <v>0</v>
      </c>
      <c r="F42" s="116">
        <v>0</v>
      </c>
      <c r="G42" s="116">
        <v>0</v>
      </c>
      <c r="H42" s="116">
        <v>0</v>
      </c>
      <c r="I42" s="116">
        <v>0</v>
      </c>
    </row>
    <row r="43" spans="1:9" x14ac:dyDescent="0.25">
      <c r="A43" s="373" t="s">
        <v>401</v>
      </c>
      <c r="B43" s="373"/>
      <c r="C43" s="14">
        <f t="shared" ref="C43:I43" si="2">SUM(C39:C42)</f>
        <v>0</v>
      </c>
      <c r="D43" s="14">
        <f t="shared" si="2"/>
        <v>26386</v>
      </c>
      <c r="E43" s="14">
        <f t="shared" si="2"/>
        <v>6024</v>
      </c>
      <c r="F43" s="14">
        <f t="shared" si="2"/>
        <v>0</v>
      </c>
      <c r="G43" s="14">
        <f t="shared" si="2"/>
        <v>19184</v>
      </c>
      <c r="H43" s="14">
        <f t="shared" si="2"/>
        <v>19184</v>
      </c>
      <c r="I43" s="14">
        <f t="shared" si="2"/>
        <v>3833</v>
      </c>
    </row>
    <row r="44" spans="1:9" x14ac:dyDescent="0.25">
      <c r="A44" s="373" t="s">
        <v>402</v>
      </c>
      <c r="B44" s="373"/>
      <c r="C44" s="14">
        <f>C25+C36+C38+C43</f>
        <v>63890</v>
      </c>
      <c r="D44" s="14">
        <f t="shared" ref="D44:I44" si="3">D25+D36+D38+D43</f>
        <v>507239</v>
      </c>
      <c r="E44" s="14">
        <f t="shared" si="3"/>
        <v>239116</v>
      </c>
      <c r="F44" s="14">
        <f t="shared" si="3"/>
        <v>32025</v>
      </c>
      <c r="G44" s="14">
        <f t="shared" si="3"/>
        <v>320455</v>
      </c>
      <c r="H44" s="14">
        <f t="shared" si="3"/>
        <v>308111</v>
      </c>
      <c r="I44" s="14">
        <f t="shared" si="3"/>
        <v>134152</v>
      </c>
    </row>
  </sheetData>
  <mergeCells count="7">
    <mergeCell ref="A44:B44"/>
    <mergeCell ref="A1:I1"/>
    <mergeCell ref="A2:I2"/>
    <mergeCell ref="A25:B25"/>
    <mergeCell ref="A36:B36"/>
    <mergeCell ref="A38:B38"/>
    <mergeCell ref="A43:B43"/>
  </mergeCells>
  <pageMargins left="0.7" right="0.7" top="0.75" bottom="0.75" header="0.3" footer="0.3"/>
  <pageSetup scale="85" orientation="portrait" horizontalDpi="0" verticalDpi="0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3"/>
  <sheetViews>
    <sheetView workbookViewId="0">
      <selection activeCell="J19" sqref="J19"/>
    </sheetView>
  </sheetViews>
  <sheetFormatPr defaultColWidth="10.42578125" defaultRowHeight="15" x14ac:dyDescent="0.25"/>
  <cols>
    <col min="1" max="1" width="7.85546875" style="88" customWidth="1"/>
    <col min="2" max="2" width="8.85546875" style="88" customWidth="1"/>
    <col min="3" max="16384" width="10.42578125" style="88"/>
  </cols>
  <sheetData>
    <row r="1" spans="1:16" ht="15.75" customHeight="1" x14ac:dyDescent="0.25">
      <c r="A1" s="350" t="s">
        <v>336</v>
      </c>
      <c r="B1" s="351"/>
      <c r="C1" s="351"/>
      <c r="D1" s="351"/>
      <c r="E1" s="351"/>
      <c r="F1" s="351"/>
      <c r="G1" s="351"/>
      <c r="H1" s="351"/>
      <c r="I1" s="351"/>
      <c r="J1" s="351"/>
      <c r="K1" s="351"/>
      <c r="L1" s="351"/>
      <c r="M1" s="351"/>
      <c r="N1" s="351"/>
      <c r="O1" s="351"/>
      <c r="P1" s="351"/>
    </row>
    <row r="2" spans="1:16" x14ac:dyDescent="0.25">
      <c r="A2" s="379" t="s">
        <v>217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1"/>
      <c r="N2" s="351"/>
      <c r="O2" s="351"/>
      <c r="P2" s="351"/>
    </row>
    <row r="3" spans="1:16" x14ac:dyDescent="0.25">
      <c r="A3" s="380" t="s">
        <v>74</v>
      </c>
      <c r="B3" s="380" t="s">
        <v>337</v>
      </c>
      <c r="C3" s="378" t="s">
        <v>413</v>
      </c>
      <c r="D3" s="378"/>
      <c r="E3" s="378"/>
      <c r="F3" s="378"/>
      <c r="G3" s="378" t="s">
        <v>415</v>
      </c>
      <c r="H3" s="378"/>
      <c r="I3" s="378"/>
      <c r="J3" s="378"/>
      <c r="K3" s="378" t="s">
        <v>416</v>
      </c>
      <c r="L3" s="378"/>
      <c r="M3" s="378"/>
      <c r="N3" s="378"/>
      <c r="O3" s="378" t="s">
        <v>5</v>
      </c>
      <c r="P3" s="378"/>
    </row>
    <row r="4" spans="1:16" x14ac:dyDescent="0.25">
      <c r="A4" s="380"/>
      <c r="B4" s="380"/>
      <c r="C4" s="378" t="s">
        <v>414</v>
      </c>
      <c r="D4" s="378"/>
      <c r="E4" s="378"/>
      <c r="F4" s="378"/>
      <c r="G4" s="378" t="s">
        <v>418</v>
      </c>
      <c r="H4" s="378"/>
      <c r="I4" s="378"/>
      <c r="J4" s="378"/>
      <c r="K4" s="378" t="s">
        <v>417</v>
      </c>
      <c r="L4" s="378"/>
      <c r="M4" s="378"/>
      <c r="N4" s="378"/>
      <c r="O4" s="378"/>
      <c r="P4" s="378"/>
    </row>
    <row r="5" spans="1:16" s="18" customFormat="1" ht="45" x14ac:dyDescent="0.25">
      <c r="A5" s="380"/>
      <c r="B5" s="380"/>
      <c r="C5" s="35" t="s">
        <v>338</v>
      </c>
      <c r="D5" s="35" t="s">
        <v>339</v>
      </c>
      <c r="E5" s="35" t="s">
        <v>340</v>
      </c>
      <c r="F5" s="35" t="s">
        <v>341</v>
      </c>
      <c r="G5" s="128" t="s">
        <v>342</v>
      </c>
      <c r="H5" s="129" t="s">
        <v>343</v>
      </c>
      <c r="I5" s="129" t="s">
        <v>344</v>
      </c>
      <c r="J5" s="129" t="s">
        <v>345</v>
      </c>
      <c r="K5" s="129" t="s">
        <v>346</v>
      </c>
      <c r="L5" s="129" t="s">
        <v>347</v>
      </c>
      <c r="M5" s="129" t="s">
        <v>348</v>
      </c>
      <c r="N5" s="129" t="s">
        <v>349</v>
      </c>
      <c r="O5" s="129" t="s">
        <v>350</v>
      </c>
      <c r="P5" s="129" t="s">
        <v>351</v>
      </c>
    </row>
    <row r="6" spans="1:16" x14ac:dyDescent="0.25">
      <c r="A6" s="126">
        <v>1</v>
      </c>
      <c r="B6" s="126" t="s">
        <v>31</v>
      </c>
      <c r="C6" s="126">
        <v>3</v>
      </c>
      <c r="D6" s="126">
        <v>1.1499999999999999</v>
      </c>
      <c r="E6" s="126">
        <v>97</v>
      </c>
      <c r="F6" s="126">
        <v>27.38</v>
      </c>
      <c r="G6" s="21">
        <v>3</v>
      </c>
      <c r="H6" s="21">
        <v>6.88</v>
      </c>
      <c r="I6" s="21">
        <v>17</v>
      </c>
      <c r="J6" s="21">
        <v>47.18</v>
      </c>
      <c r="K6" s="21">
        <v>1</v>
      </c>
      <c r="L6" s="21">
        <v>6.5</v>
      </c>
      <c r="M6" s="21">
        <v>10</v>
      </c>
      <c r="N6" s="21">
        <v>71.39</v>
      </c>
      <c r="O6" s="21">
        <v>7</v>
      </c>
      <c r="P6" s="21">
        <v>14.53</v>
      </c>
    </row>
    <row r="7" spans="1:16" x14ac:dyDescent="0.25">
      <c r="A7" s="21">
        <v>2</v>
      </c>
      <c r="B7" s="21" t="s">
        <v>32</v>
      </c>
      <c r="C7" s="21">
        <v>41</v>
      </c>
      <c r="D7" s="21">
        <v>20.5</v>
      </c>
      <c r="E7" s="21">
        <v>41</v>
      </c>
      <c r="F7" s="21">
        <v>20.5</v>
      </c>
      <c r="G7" s="21">
        <v>16</v>
      </c>
      <c r="H7" s="21">
        <v>75</v>
      </c>
      <c r="I7" s="21">
        <v>16</v>
      </c>
      <c r="J7" s="21">
        <v>75</v>
      </c>
      <c r="K7" s="21">
        <v>9</v>
      </c>
      <c r="L7" s="21">
        <v>61</v>
      </c>
      <c r="M7" s="21">
        <v>9</v>
      </c>
      <c r="N7" s="21">
        <v>61</v>
      </c>
      <c r="O7" s="21">
        <v>66</v>
      </c>
      <c r="P7" s="21">
        <v>156.5</v>
      </c>
    </row>
    <row r="8" spans="1:16" x14ac:dyDescent="0.25">
      <c r="A8" s="21">
        <v>3</v>
      </c>
      <c r="B8" s="21" t="s">
        <v>33</v>
      </c>
      <c r="C8" s="21">
        <v>0</v>
      </c>
      <c r="D8" s="21">
        <v>0</v>
      </c>
      <c r="E8" s="21">
        <v>0</v>
      </c>
      <c r="F8" s="21">
        <v>0</v>
      </c>
      <c r="G8" s="21">
        <v>0</v>
      </c>
      <c r="H8" s="21">
        <v>0</v>
      </c>
      <c r="I8" s="21">
        <v>340</v>
      </c>
      <c r="J8" s="21">
        <v>628.17999999999995</v>
      </c>
      <c r="K8" s="21">
        <v>0</v>
      </c>
      <c r="L8" s="21">
        <v>0</v>
      </c>
      <c r="M8" s="21">
        <v>0</v>
      </c>
      <c r="N8" s="21">
        <v>0</v>
      </c>
      <c r="O8" s="21">
        <v>0</v>
      </c>
      <c r="P8" s="21">
        <v>0</v>
      </c>
    </row>
    <row r="9" spans="1:16" x14ac:dyDescent="0.25">
      <c r="A9" s="21">
        <v>4</v>
      </c>
      <c r="B9" s="21" t="s">
        <v>34</v>
      </c>
      <c r="C9" s="21">
        <v>15</v>
      </c>
      <c r="D9" s="21">
        <v>9.9499999999999993</v>
      </c>
      <c r="E9" s="21">
        <v>241</v>
      </c>
      <c r="F9" s="21">
        <v>82.52</v>
      </c>
      <c r="G9" s="21">
        <v>24</v>
      </c>
      <c r="H9" s="21">
        <v>14.32</v>
      </c>
      <c r="I9" s="21">
        <v>245</v>
      </c>
      <c r="J9" s="21">
        <v>547.82000000000005</v>
      </c>
      <c r="K9" s="21">
        <v>0</v>
      </c>
      <c r="L9" s="21">
        <v>0</v>
      </c>
      <c r="M9" s="21">
        <v>11</v>
      </c>
      <c r="N9" s="21">
        <v>98</v>
      </c>
      <c r="O9" s="21">
        <v>39</v>
      </c>
      <c r="P9" s="21">
        <v>24.27</v>
      </c>
    </row>
    <row r="10" spans="1:16" x14ac:dyDescent="0.25">
      <c r="A10" s="21">
        <v>5</v>
      </c>
      <c r="B10" s="21" t="s">
        <v>35</v>
      </c>
      <c r="C10" s="21">
        <v>0</v>
      </c>
      <c r="D10" s="21">
        <v>0</v>
      </c>
      <c r="E10" s="21">
        <v>0</v>
      </c>
      <c r="F10" s="21">
        <v>0</v>
      </c>
      <c r="G10" s="21">
        <v>0</v>
      </c>
      <c r="H10" s="21">
        <v>0</v>
      </c>
      <c r="I10" s="21">
        <v>0</v>
      </c>
      <c r="J10" s="21">
        <v>0</v>
      </c>
      <c r="K10" s="21">
        <v>0</v>
      </c>
      <c r="L10" s="21">
        <v>0</v>
      </c>
      <c r="M10" s="21">
        <v>0</v>
      </c>
      <c r="N10" s="21">
        <v>0</v>
      </c>
      <c r="O10" s="21">
        <v>0</v>
      </c>
      <c r="P10" s="21">
        <v>0</v>
      </c>
    </row>
    <row r="11" spans="1:16" x14ac:dyDescent="0.25">
      <c r="A11" s="21">
        <v>6</v>
      </c>
      <c r="B11" s="21" t="s">
        <v>36</v>
      </c>
      <c r="C11" s="21">
        <v>110</v>
      </c>
      <c r="D11" s="21">
        <v>39</v>
      </c>
      <c r="E11" s="21">
        <v>324</v>
      </c>
      <c r="F11" s="21">
        <v>110</v>
      </c>
      <c r="G11" s="21">
        <v>90</v>
      </c>
      <c r="H11" s="21">
        <v>247</v>
      </c>
      <c r="I11" s="21">
        <v>275</v>
      </c>
      <c r="J11" s="21">
        <v>764</v>
      </c>
      <c r="K11" s="21">
        <v>23</v>
      </c>
      <c r="L11" s="21">
        <v>187</v>
      </c>
      <c r="M11" s="21">
        <v>58</v>
      </c>
      <c r="N11" s="21">
        <v>471</v>
      </c>
      <c r="O11" s="21">
        <v>223</v>
      </c>
      <c r="P11" s="21">
        <v>473</v>
      </c>
    </row>
    <row r="12" spans="1:16" x14ac:dyDescent="0.25">
      <c r="A12" s="21">
        <v>7</v>
      </c>
      <c r="B12" s="21" t="s">
        <v>51</v>
      </c>
      <c r="C12" s="21">
        <v>3</v>
      </c>
      <c r="D12" s="21">
        <v>8</v>
      </c>
      <c r="E12" s="21">
        <v>0</v>
      </c>
      <c r="F12" s="21">
        <v>0</v>
      </c>
      <c r="G12" s="21">
        <v>6</v>
      </c>
      <c r="H12" s="21">
        <v>8</v>
      </c>
      <c r="I12" s="21">
        <v>0</v>
      </c>
      <c r="J12" s="21">
        <v>0</v>
      </c>
      <c r="K12" s="21">
        <v>7</v>
      </c>
      <c r="L12" s="21">
        <v>5</v>
      </c>
      <c r="M12" s="21">
        <v>0</v>
      </c>
      <c r="N12" s="21">
        <v>0</v>
      </c>
      <c r="O12" s="21">
        <v>16</v>
      </c>
      <c r="P12" s="21">
        <v>21</v>
      </c>
    </row>
    <row r="13" spans="1:16" x14ac:dyDescent="0.25">
      <c r="A13" s="21">
        <v>8</v>
      </c>
      <c r="B13" s="21" t="s">
        <v>37</v>
      </c>
      <c r="C13" s="21">
        <v>11</v>
      </c>
      <c r="D13" s="21">
        <v>4.95</v>
      </c>
      <c r="E13" s="21">
        <v>55</v>
      </c>
      <c r="F13" s="21">
        <v>22.9</v>
      </c>
      <c r="G13" s="21">
        <v>6</v>
      </c>
      <c r="H13" s="21">
        <v>19.41</v>
      </c>
      <c r="I13" s="21">
        <v>61</v>
      </c>
      <c r="J13" s="21">
        <v>123.48</v>
      </c>
      <c r="K13" s="21">
        <v>1</v>
      </c>
      <c r="L13" s="21">
        <v>8</v>
      </c>
      <c r="M13" s="21">
        <v>8</v>
      </c>
      <c r="N13" s="21">
        <v>61.39</v>
      </c>
      <c r="O13" s="21">
        <v>18</v>
      </c>
      <c r="P13" s="21">
        <v>32.36</v>
      </c>
    </row>
    <row r="14" spans="1:16" x14ac:dyDescent="0.25">
      <c r="A14" s="21">
        <v>9</v>
      </c>
      <c r="B14" s="21" t="s">
        <v>39</v>
      </c>
      <c r="C14" s="21">
        <v>0</v>
      </c>
      <c r="D14" s="21">
        <v>0</v>
      </c>
      <c r="E14" s="21">
        <v>10</v>
      </c>
      <c r="F14" s="21">
        <v>3.68</v>
      </c>
      <c r="G14" s="21">
        <v>2</v>
      </c>
      <c r="H14" s="21">
        <v>4.5999999999999996</v>
      </c>
      <c r="I14" s="21">
        <v>35</v>
      </c>
      <c r="J14" s="21">
        <v>64.13</v>
      </c>
      <c r="K14" s="21">
        <v>2</v>
      </c>
      <c r="L14" s="21">
        <v>3.13</v>
      </c>
      <c r="M14" s="21">
        <v>79</v>
      </c>
      <c r="N14" s="21">
        <v>540.19000000000005</v>
      </c>
      <c r="O14" s="21">
        <v>4</v>
      </c>
      <c r="P14" s="21">
        <v>7.73</v>
      </c>
    </row>
    <row r="15" spans="1:16" x14ac:dyDescent="0.25">
      <c r="A15" s="21">
        <v>10</v>
      </c>
      <c r="B15" s="21" t="s">
        <v>40</v>
      </c>
      <c r="C15" s="21">
        <v>4</v>
      </c>
      <c r="D15" s="21">
        <v>1.6</v>
      </c>
      <c r="E15" s="21">
        <v>5</v>
      </c>
      <c r="F15" s="21">
        <v>1.85</v>
      </c>
      <c r="G15" s="21">
        <v>13</v>
      </c>
      <c r="H15" s="21">
        <v>47</v>
      </c>
      <c r="I15" s="21">
        <v>15</v>
      </c>
      <c r="J15" s="21">
        <v>36.54</v>
      </c>
      <c r="K15" s="21">
        <v>5</v>
      </c>
      <c r="L15" s="21">
        <v>48</v>
      </c>
      <c r="M15" s="21">
        <v>5</v>
      </c>
      <c r="N15" s="21">
        <v>31.03</v>
      </c>
      <c r="O15" s="21">
        <v>22</v>
      </c>
      <c r="P15" s="21">
        <v>96.6</v>
      </c>
    </row>
    <row r="16" spans="1:16" x14ac:dyDescent="0.25">
      <c r="A16" s="21">
        <v>11</v>
      </c>
      <c r="B16" s="21" t="s">
        <v>41</v>
      </c>
      <c r="C16" s="21">
        <v>14</v>
      </c>
      <c r="D16" s="21">
        <v>4.5999999999999996</v>
      </c>
      <c r="E16" s="21">
        <v>63</v>
      </c>
      <c r="F16" s="21">
        <v>26.2</v>
      </c>
      <c r="G16" s="21">
        <v>19</v>
      </c>
      <c r="H16" s="21">
        <v>38.700000000000003</v>
      </c>
      <c r="I16" s="21">
        <v>67</v>
      </c>
      <c r="J16" s="21">
        <v>154.38999999999999</v>
      </c>
      <c r="K16" s="21">
        <v>0</v>
      </c>
      <c r="L16" s="21">
        <v>0</v>
      </c>
      <c r="M16" s="21">
        <v>10</v>
      </c>
      <c r="N16" s="21">
        <v>83.7</v>
      </c>
      <c r="O16" s="21">
        <v>33</v>
      </c>
      <c r="P16" s="21">
        <v>43.3</v>
      </c>
    </row>
    <row r="17" spans="1:16" x14ac:dyDescent="0.25">
      <c r="A17" s="21">
        <v>12</v>
      </c>
      <c r="B17" s="21" t="s">
        <v>42</v>
      </c>
      <c r="C17" s="21">
        <v>1</v>
      </c>
      <c r="D17" s="21">
        <v>0.5</v>
      </c>
      <c r="E17" s="21">
        <v>51</v>
      </c>
      <c r="F17" s="21">
        <v>43.4</v>
      </c>
      <c r="G17" s="21">
        <v>2</v>
      </c>
      <c r="H17" s="21">
        <v>5.5</v>
      </c>
      <c r="I17" s="21">
        <v>3</v>
      </c>
      <c r="J17" s="21">
        <v>10.19</v>
      </c>
      <c r="K17" s="21">
        <v>2</v>
      </c>
      <c r="L17" s="21">
        <v>20</v>
      </c>
      <c r="M17" s="21">
        <v>2</v>
      </c>
      <c r="N17" s="21">
        <v>20</v>
      </c>
      <c r="O17" s="21">
        <v>5</v>
      </c>
      <c r="P17" s="21">
        <v>26</v>
      </c>
    </row>
    <row r="18" spans="1:16" x14ac:dyDescent="0.25">
      <c r="A18" s="21">
        <v>13</v>
      </c>
      <c r="B18" s="21" t="s">
        <v>43</v>
      </c>
      <c r="C18" s="21">
        <v>14</v>
      </c>
      <c r="D18" s="21">
        <v>5.4</v>
      </c>
      <c r="E18" s="21">
        <v>53</v>
      </c>
      <c r="F18" s="21">
        <v>24.9</v>
      </c>
      <c r="G18" s="21">
        <v>6</v>
      </c>
      <c r="H18" s="21">
        <v>21.98</v>
      </c>
      <c r="I18" s="21">
        <v>20</v>
      </c>
      <c r="J18" s="21">
        <v>28.58</v>
      </c>
      <c r="K18" s="21">
        <v>2</v>
      </c>
      <c r="L18" s="21">
        <v>11.67</v>
      </c>
      <c r="M18" s="21">
        <v>5</v>
      </c>
      <c r="N18" s="21">
        <v>28.17</v>
      </c>
      <c r="O18" s="21">
        <v>22</v>
      </c>
      <c r="P18" s="21">
        <v>39.049999999999997</v>
      </c>
    </row>
    <row r="19" spans="1:16" x14ac:dyDescent="0.25">
      <c r="A19" s="21">
        <v>14</v>
      </c>
      <c r="B19" s="21" t="s">
        <v>44</v>
      </c>
      <c r="C19" s="21">
        <v>9</v>
      </c>
      <c r="D19" s="21">
        <v>4.08</v>
      </c>
      <c r="E19" s="21">
        <v>16</v>
      </c>
      <c r="F19" s="21">
        <v>5.92</v>
      </c>
      <c r="G19" s="21">
        <v>6</v>
      </c>
      <c r="H19" s="21">
        <v>17.71</v>
      </c>
      <c r="I19" s="21">
        <v>13</v>
      </c>
      <c r="J19" s="21">
        <v>32.04</v>
      </c>
      <c r="K19" s="21">
        <v>1</v>
      </c>
      <c r="L19" s="21">
        <v>5.0199999999999996</v>
      </c>
      <c r="M19" s="21">
        <v>2</v>
      </c>
      <c r="N19" s="21">
        <v>9.92</v>
      </c>
      <c r="O19" s="21">
        <v>16</v>
      </c>
      <c r="P19" s="21">
        <v>26.81</v>
      </c>
    </row>
    <row r="20" spans="1:16" x14ac:dyDescent="0.25">
      <c r="A20" s="21">
        <v>15</v>
      </c>
      <c r="B20" s="21" t="s">
        <v>45</v>
      </c>
      <c r="C20" s="21">
        <v>232</v>
      </c>
      <c r="D20" s="21">
        <v>91.86</v>
      </c>
      <c r="E20" s="21">
        <v>1549</v>
      </c>
      <c r="F20" s="21">
        <v>708.34</v>
      </c>
      <c r="G20" s="21">
        <v>660</v>
      </c>
      <c r="H20" s="21">
        <v>1916.87</v>
      </c>
      <c r="I20" s="21">
        <v>2423</v>
      </c>
      <c r="J20" s="21">
        <v>7186.49</v>
      </c>
      <c r="K20" s="21">
        <v>243</v>
      </c>
      <c r="L20" s="21">
        <v>1805.29</v>
      </c>
      <c r="M20" s="21">
        <v>613</v>
      </c>
      <c r="N20" s="21">
        <v>4391.5600000000004</v>
      </c>
      <c r="O20" s="21">
        <v>1135</v>
      </c>
      <c r="P20" s="21">
        <v>3814.02</v>
      </c>
    </row>
    <row r="21" spans="1:16" x14ac:dyDescent="0.25">
      <c r="A21" s="21">
        <v>16</v>
      </c>
      <c r="B21" s="21" t="s">
        <v>46</v>
      </c>
      <c r="C21" s="21">
        <v>2</v>
      </c>
      <c r="D21" s="21">
        <v>1.5</v>
      </c>
      <c r="E21" s="21">
        <v>3</v>
      </c>
      <c r="F21" s="21">
        <v>2</v>
      </c>
      <c r="G21" s="21">
        <v>3</v>
      </c>
      <c r="H21" s="21">
        <v>11.5</v>
      </c>
      <c r="I21" s="21">
        <v>3</v>
      </c>
      <c r="J21" s="21">
        <v>11.5</v>
      </c>
      <c r="K21" s="21">
        <v>1</v>
      </c>
      <c r="L21" s="21">
        <v>10</v>
      </c>
      <c r="M21" s="21">
        <v>1</v>
      </c>
      <c r="N21" s="21">
        <v>10</v>
      </c>
      <c r="O21" s="21">
        <v>6</v>
      </c>
      <c r="P21" s="21">
        <v>23</v>
      </c>
    </row>
    <row r="22" spans="1:16" x14ac:dyDescent="0.25">
      <c r="A22" s="21">
        <v>17</v>
      </c>
      <c r="B22" s="21" t="s">
        <v>47</v>
      </c>
      <c r="C22" s="21">
        <v>14</v>
      </c>
      <c r="D22" s="21">
        <v>6.05</v>
      </c>
      <c r="E22" s="21">
        <v>389</v>
      </c>
      <c r="F22" s="21">
        <v>190.15</v>
      </c>
      <c r="G22" s="21">
        <v>61</v>
      </c>
      <c r="H22" s="21">
        <v>143.33000000000001</v>
      </c>
      <c r="I22" s="21">
        <v>503</v>
      </c>
      <c r="J22" s="21">
        <v>1032.19</v>
      </c>
      <c r="K22" s="21">
        <v>10</v>
      </c>
      <c r="L22" s="21">
        <v>84.5</v>
      </c>
      <c r="M22" s="21">
        <v>113</v>
      </c>
      <c r="N22" s="21">
        <v>858.5</v>
      </c>
      <c r="O22" s="21">
        <v>85</v>
      </c>
      <c r="P22" s="21">
        <v>233.88</v>
      </c>
    </row>
    <row r="23" spans="1:16" x14ac:dyDescent="0.25">
      <c r="A23" s="21">
        <v>18</v>
      </c>
      <c r="B23" s="21" t="s">
        <v>48</v>
      </c>
      <c r="C23" s="21">
        <v>9</v>
      </c>
      <c r="D23" s="21">
        <v>2.91</v>
      </c>
      <c r="E23" s="21">
        <v>104</v>
      </c>
      <c r="F23" s="21">
        <v>16.899999999999999</v>
      </c>
      <c r="G23" s="21">
        <v>16</v>
      </c>
      <c r="H23" s="21">
        <v>37.450000000000003</v>
      </c>
      <c r="I23" s="21">
        <v>74</v>
      </c>
      <c r="J23" s="21">
        <v>80.599999999999994</v>
      </c>
      <c r="K23" s="21">
        <v>7</v>
      </c>
      <c r="L23" s="21">
        <v>54.5</v>
      </c>
      <c r="M23" s="21">
        <v>12</v>
      </c>
      <c r="N23" s="21">
        <v>40.869999999999997</v>
      </c>
      <c r="O23" s="21">
        <v>32</v>
      </c>
      <c r="P23" s="21">
        <v>94.86</v>
      </c>
    </row>
    <row r="24" spans="1:16" x14ac:dyDescent="0.25">
      <c r="A24" s="21">
        <v>19</v>
      </c>
      <c r="B24" s="21" t="s">
        <v>49</v>
      </c>
      <c r="C24" s="21">
        <v>1</v>
      </c>
      <c r="D24" s="21">
        <v>0.45</v>
      </c>
      <c r="E24" s="21">
        <v>60</v>
      </c>
      <c r="F24" s="21">
        <v>13.55</v>
      </c>
      <c r="G24" s="21">
        <v>7</v>
      </c>
      <c r="H24" s="21">
        <v>9.61</v>
      </c>
      <c r="I24" s="21">
        <v>114</v>
      </c>
      <c r="J24" s="21">
        <v>217.66</v>
      </c>
      <c r="K24" s="21">
        <v>2</v>
      </c>
      <c r="L24" s="21">
        <v>15.65</v>
      </c>
      <c r="M24" s="21">
        <v>8</v>
      </c>
      <c r="N24" s="21">
        <v>53.38</v>
      </c>
      <c r="O24" s="21">
        <v>10</v>
      </c>
      <c r="P24" s="21">
        <v>25.71</v>
      </c>
    </row>
    <row r="25" spans="1:16" x14ac:dyDescent="0.25">
      <c r="A25" s="21">
        <v>20</v>
      </c>
      <c r="B25" s="21" t="s">
        <v>50</v>
      </c>
      <c r="C25" s="21">
        <v>8</v>
      </c>
      <c r="D25" s="21">
        <v>4</v>
      </c>
      <c r="E25" s="21">
        <v>164</v>
      </c>
      <c r="F25" s="21">
        <v>293</v>
      </c>
      <c r="G25" s="21">
        <v>1</v>
      </c>
      <c r="H25" s="21">
        <v>1</v>
      </c>
      <c r="I25" s="21">
        <v>121</v>
      </c>
      <c r="J25" s="21">
        <v>276</v>
      </c>
      <c r="K25" s="21">
        <v>0</v>
      </c>
      <c r="L25" s="21">
        <v>0</v>
      </c>
      <c r="M25" s="21">
        <v>49</v>
      </c>
      <c r="N25" s="21">
        <v>293</v>
      </c>
      <c r="O25" s="21">
        <v>9</v>
      </c>
      <c r="P25" s="21">
        <v>5</v>
      </c>
    </row>
    <row r="26" spans="1:16" x14ac:dyDescent="0.25">
      <c r="A26" s="22" t="s">
        <v>83</v>
      </c>
      <c r="B26" s="22" t="s">
        <v>5</v>
      </c>
      <c r="C26" s="22">
        <v>491</v>
      </c>
      <c r="D26" s="22">
        <v>206.5</v>
      </c>
      <c r="E26" s="22">
        <v>3225</v>
      </c>
      <c r="F26" s="22">
        <v>1593.19</v>
      </c>
      <c r="G26" s="22">
        <v>941</v>
      </c>
      <c r="H26" s="22">
        <v>2625.86</v>
      </c>
      <c r="I26" s="22">
        <v>4345</v>
      </c>
      <c r="J26" s="22">
        <v>11315.97</v>
      </c>
      <c r="K26" s="22">
        <v>316</v>
      </c>
      <c r="L26" s="22">
        <v>2325.2600000000002</v>
      </c>
      <c r="M26" s="22">
        <v>995</v>
      </c>
      <c r="N26" s="22">
        <v>7123.1</v>
      </c>
      <c r="O26" s="22">
        <v>1748</v>
      </c>
      <c r="P26" s="22">
        <v>5157.62</v>
      </c>
    </row>
    <row r="27" spans="1:16" x14ac:dyDescent="0.25">
      <c r="A27" s="21">
        <v>1</v>
      </c>
      <c r="B27" s="21" t="s">
        <v>57</v>
      </c>
      <c r="C27" s="21">
        <v>0</v>
      </c>
      <c r="D27" s="21">
        <v>0</v>
      </c>
      <c r="E27" s="21">
        <v>0</v>
      </c>
      <c r="F27" s="21">
        <v>0</v>
      </c>
      <c r="G27" s="21">
        <v>0</v>
      </c>
      <c r="H27" s="21">
        <v>0</v>
      </c>
      <c r="I27" s="21">
        <v>0</v>
      </c>
      <c r="J27" s="21">
        <v>0</v>
      </c>
      <c r="K27" s="21">
        <v>0</v>
      </c>
      <c r="L27" s="21">
        <v>0</v>
      </c>
      <c r="M27" s="21">
        <v>0</v>
      </c>
      <c r="N27" s="21">
        <v>0</v>
      </c>
      <c r="O27" s="21">
        <v>0</v>
      </c>
      <c r="P27" s="21">
        <v>0</v>
      </c>
    </row>
    <row r="28" spans="1:16" ht="30" x14ac:dyDescent="0.25">
      <c r="A28" s="21">
        <v>2</v>
      </c>
      <c r="B28" s="21" t="s">
        <v>61</v>
      </c>
      <c r="C28" s="21">
        <v>0</v>
      </c>
      <c r="D28" s="21">
        <v>0</v>
      </c>
      <c r="E28" s="21">
        <v>0</v>
      </c>
      <c r="F28" s="21">
        <v>0</v>
      </c>
      <c r="G28" s="21">
        <v>0</v>
      </c>
      <c r="H28" s="21">
        <v>0</v>
      </c>
      <c r="I28" s="21">
        <v>0</v>
      </c>
      <c r="J28" s="21">
        <v>0</v>
      </c>
      <c r="K28" s="21">
        <v>0</v>
      </c>
      <c r="L28" s="21">
        <v>0</v>
      </c>
      <c r="M28" s="21">
        <v>0</v>
      </c>
      <c r="N28" s="21">
        <v>0</v>
      </c>
      <c r="O28" s="21">
        <v>0</v>
      </c>
      <c r="P28" s="21">
        <v>0</v>
      </c>
    </row>
    <row r="29" spans="1:16" x14ac:dyDescent="0.25">
      <c r="A29" s="21">
        <v>3</v>
      </c>
      <c r="B29" s="21" t="s">
        <v>54</v>
      </c>
      <c r="C29" s="21">
        <v>0</v>
      </c>
      <c r="D29" s="21">
        <v>0</v>
      </c>
      <c r="E29" s="21">
        <v>0</v>
      </c>
      <c r="F29" s="21">
        <v>0</v>
      </c>
      <c r="G29" s="21">
        <v>0</v>
      </c>
      <c r="H29" s="21">
        <v>0</v>
      </c>
      <c r="I29" s="21">
        <v>2</v>
      </c>
      <c r="J29" s="21">
        <v>7.75</v>
      </c>
      <c r="K29" s="21">
        <v>0</v>
      </c>
      <c r="L29" s="21">
        <v>0</v>
      </c>
      <c r="M29" s="21">
        <v>2</v>
      </c>
      <c r="N29" s="21">
        <v>19.13</v>
      </c>
      <c r="O29" s="21">
        <v>0</v>
      </c>
      <c r="P29" s="21">
        <v>0</v>
      </c>
    </row>
    <row r="30" spans="1:16" x14ac:dyDescent="0.25">
      <c r="A30" s="21">
        <v>4</v>
      </c>
      <c r="B30" s="21" t="s">
        <v>53</v>
      </c>
      <c r="C30" s="21">
        <v>288</v>
      </c>
      <c r="D30" s="21">
        <v>60.69</v>
      </c>
      <c r="E30" s="21">
        <v>2581</v>
      </c>
      <c r="F30" s="21">
        <v>2353.69</v>
      </c>
      <c r="G30" s="21">
        <v>27</v>
      </c>
      <c r="H30" s="21">
        <v>45.94</v>
      </c>
      <c r="I30" s="21">
        <v>2320</v>
      </c>
      <c r="J30" s="21">
        <v>2338.94</v>
      </c>
      <c r="K30" s="21">
        <v>3</v>
      </c>
      <c r="L30" s="21">
        <v>15.94</v>
      </c>
      <c r="M30" s="21">
        <v>2296</v>
      </c>
      <c r="N30" s="21">
        <v>2308.94</v>
      </c>
      <c r="O30" s="21">
        <v>318</v>
      </c>
      <c r="P30" s="21">
        <v>122.57</v>
      </c>
    </row>
    <row r="31" spans="1:16" x14ac:dyDescent="0.25">
      <c r="A31" s="21">
        <v>5</v>
      </c>
      <c r="B31" s="21" t="s">
        <v>55</v>
      </c>
      <c r="C31" s="21">
        <v>9</v>
      </c>
      <c r="D31" s="21">
        <v>2.85</v>
      </c>
      <c r="E31" s="21">
        <v>0</v>
      </c>
      <c r="F31" s="21">
        <v>0</v>
      </c>
      <c r="G31" s="21">
        <v>2</v>
      </c>
      <c r="H31" s="21">
        <v>6.77</v>
      </c>
      <c r="I31" s="21">
        <v>0</v>
      </c>
      <c r="J31" s="21">
        <v>0</v>
      </c>
      <c r="K31" s="21">
        <v>2</v>
      </c>
      <c r="L31" s="21">
        <v>17.16</v>
      </c>
      <c r="M31" s="21">
        <v>0</v>
      </c>
      <c r="N31" s="21">
        <v>0</v>
      </c>
      <c r="O31" s="21">
        <v>13</v>
      </c>
      <c r="P31" s="21">
        <v>26.78</v>
      </c>
    </row>
    <row r="32" spans="1:16" x14ac:dyDescent="0.25">
      <c r="A32" s="21">
        <v>6</v>
      </c>
      <c r="B32" s="21" t="s">
        <v>62</v>
      </c>
      <c r="C32" s="21">
        <v>0</v>
      </c>
      <c r="D32" s="21">
        <v>0</v>
      </c>
      <c r="E32" s="21">
        <v>0</v>
      </c>
      <c r="F32" s="21">
        <v>0</v>
      </c>
      <c r="G32" s="21">
        <v>0</v>
      </c>
      <c r="H32" s="21">
        <v>0</v>
      </c>
      <c r="I32" s="21">
        <v>0</v>
      </c>
      <c r="J32" s="21">
        <v>0</v>
      </c>
      <c r="K32" s="21">
        <v>0</v>
      </c>
      <c r="L32" s="21">
        <v>0</v>
      </c>
      <c r="M32" s="21">
        <v>0</v>
      </c>
      <c r="N32" s="21">
        <v>0</v>
      </c>
      <c r="O32" s="21">
        <v>0</v>
      </c>
      <c r="P32" s="21">
        <v>0</v>
      </c>
    </row>
    <row r="33" spans="1:16" x14ac:dyDescent="0.25">
      <c r="A33" s="21">
        <v>7</v>
      </c>
      <c r="B33" s="21" t="s">
        <v>56</v>
      </c>
      <c r="C33" s="21">
        <v>0</v>
      </c>
      <c r="D33" s="21">
        <v>0</v>
      </c>
      <c r="E33" s="21">
        <v>0</v>
      </c>
      <c r="F33" s="21">
        <v>0</v>
      </c>
      <c r="G33" s="21">
        <v>91</v>
      </c>
      <c r="H33" s="21">
        <v>141.52000000000001</v>
      </c>
      <c r="I33" s="21">
        <v>91</v>
      </c>
      <c r="J33" s="21">
        <v>141.52000000000001</v>
      </c>
      <c r="K33" s="21">
        <v>21</v>
      </c>
      <c r="L33" s="21">
        <v>123.97</v>
      </c>
      <c r="M33" s="21">
        <v>21</v>
      </c>
      <c r="N33" s="21">
        <v>123.97</v>
      </c>
      <c r="O33" s="21">
        <v>112</v>
      </c>
      <c r="P33" s="21">
        <v>265.49</v>
      </c>
    </row>
    <row r="34" spans="1:16" x14ac:dyDescent="0.25">
      <c r="A34" s="21">
        <v>8</v>
      </c>
      <c r="B34" s="21" t="s">
        <v>59</v>
      </c>
      <c r="C34" s="21">
        <v>0</v>
      </c>
      <c r="D34" s="21">
        <v>0</v>
      </c>
      <c r="E34" s="21">
        <v>0</v>
      </c>
      <c r="F34" s="21">
        <v>0</v>
      </c>
      <c r="G34" s="21">
        <v>0</v>
      </c>
      <c r="H34" s="21">
        <v>0</v>
      </c>
      <c r="I34" s="21">
        <v>0</v>
      </c>
      <c r="J34" s="21">
        <v>0</v>
      </c>
      <c r="K34" s="21">
        <v>0</v>
      </c>
      <c r="L34" s="21">
        <v>0</v>
      </c>
      <c r="M34" s="21">
        <v>0</v>
      </c>
      <c r="N34" s="21">
        <v>0</v>
      </c>
      <c r="O34" s="21">
        <v>0</v>
      </c>
      <c r="P34" s="21">
        <v>0</v>
      </c>
    </row>
    <row r="35" spans="1:16" x14ac:dyDescent="0.25">
      <c r="A35" s="21">
        <v>9</v>
      </c>
      <c r="B35" s="21" t="s">
        <v>60</v>
      </c>
      <c r="C35" s="21">
        <v>0</v>
      </c>
      <c r="D35" s="21">
        <v>0</v>
      </c>
      <c r="E35" s="21">
        <v>0</v>
      </c>
      <c r="F35" s="21">
        <v>0</v>
      </c>
      <c r="G35" s="21">
        <v>1</v>
      </c>
      <c r="H35" s="21">
        <v>5</v>
      </c>
      <c r="I35" s="21">
        <v>2</v>
      </c>
      <c r="J35" s="21">
        <v>9.85</v>
      </c>
      <c r="K35" s="21">
        <v>1</v>
      </c>
      <c r="L35" s="21">
        <v>10</v>
      </c>
      <c r="M35" s="21">
        <v>2</v>
      </c>
      <c r="N35" s="21">
        <v>20</v>
      </c>
      <c r="O35" s="21">
        <v>2</v>
      </c>
      <c r="P35" s="21">
        <v>15</v>
      </c>
    </row>
    <row r="36" spans="1:16" x14ac:dyDescent="0.25">
      <c r="A36" s="21">
        <v>10</v>
      </c>
      <c r="B36" s="21" t="s">
        <v>58</v>
      </c>
      <c r="C36" s="21">
        <v>0</v>
      </c>
      <c r="D36" s="21">
        <v>0</v>
      </c>
      <c r="E36" s="21">
        <v>0</v>
      </c>
      <c r="F36" s="21">
        <v>0</v>
      </c>
      <c r="G36" s="21">
        <v>0</v>
      </c>
      <c r="H36" s="21">
        <v>0</v>
      </c>
      <c r="I36" s="21">
        <v>0</v>
      </c>
      <c r="J36" s="21">
        <v>0</v>
      </c>
      <c r="K36" s="21">
        <v>0</v>
      </c>
      <c r="L36" s="21">
        <v>0</v>
      </c>
      <c r="M36" s="21">
        <v>0</v>
      </c>
      <c r="N36" s="21">
        <v>0</v>
      </c>
      <c r="O36" s="21">
        <v>0</v>
      </c>
      <c r="P36" s="21">
        <v>0</v>
      </c>
    </row>
    <row r="37" spans="1:16" x14ac:dyDescent="0.25">
      <c r="A37" s="22" t="s">
        <v>85</v>
      </c>
      <c r="B37" s="22" t="s">
        <v>5</v>
      </c>
      <c r="C37" s="22">
        <v>297</v>
      </c>
      <c r="D37" s="22">
        <v>63.54</v>
      </c>
      <c r="E37" s="22">
        <v>2581</v>
      </c>
      <c r="F37" s="22">
        <v>2353.69</v>
      </c>
      <c r="G37" s="22">
        <v>121</v>
      </c>
      <c r="H37" s="22">
        <v>199.23</v>
      </c>
      <c r="I37" s="22">
        <v>2415</v>
      </c>
      <c r="J37" s="22">
        <v>2498.06</v>
      </c>
      <c r="K37" s="22">
        <v>27</v>
      </c>
      <c r="L37" s="22">
        <v>167.07</v>
      </c>
      <c r="M37" s="22">
        <v>2321</v>
      </c>
      <c r="N37" s="22">
        <v>2472.04</v>
      </c>
      <c r="O37" s="22">
        <v>445</v>
      </c>
      <c r="P37" s="22">
        <v>429.84</v>
      </c>
    </row>
    <row r="38" spans="1:16" x14ac:dyDescent="0.25">
      <c r="A38" s="21">
        <v>1</v>
      </c>
      <c r="B38" s="21" t="s">
        <v>64</v>
      </c>
      <c r="C38" s="21">
        <v>437</v>
      </c>
      <c r="D38" s="21">
        <v>208.1</v>
      </c>
      <c r="E38" s="21">
        <v>1321</v>
      </c>
      <c r="F38" s="21">
        <v>444.13</v>
      </c>
      <c r="G38" s="21">
        <v>45</v>
      </c>
      <c r="H38" s="21">
        <v>83</v>
      </c>
      <c r="I38" s="21">
        <v>70</v>
      </c>
      <c r="J38" s="21">
        <v>99.45</v>
      </c>
      <c r="K38" s="21">
        <v>1</v>
      </c>
      <c r="L38" s="21">
        <v>9.5</v>
      </c>
      <c r="M38" s="21">
        <v>1</v>
      </c>
      <c r="N38" s="21">
        <v>3.53</v>
      </c>
      <c r="O38" s="21">
        <v>483</v>
      </c>
      <c r="P38" s="21">
        <v>300.60000000000002</v>
      </c>
    </row>
    <row r="39" spans="1:16" x14ac:dyDescent="0.25">
      <c r="A39" s="22" t="s">
        <v>86</v>
      </c>
      <c r="B39" s="22" t="s">
        <v>5</v>
      </c>
      <c r="C39" s="22">
        <v>437</v>
      </c>
      <c r="D39" s="22">
        <v>208.1</v>
      </c>
      <c r="E39" s="22">
        <v>1321</v>
      </c>
      <c r="F39" s="22">
        <v>444.13</v>
      </c>
      <c r="G39" s="22">
        <v>45</v>
      </c>
      <c r="H39" s="22">
        <v>83</v>
      </c>
      <c r="I39" s="22">
        <v>70</v>
      </c>
      <c r="J39" s="22">
        <v>99.45</v>
      </c>
      <c r="K39" s="22">
        <v>1</v>
      </c>
      <c r="L39" s="22">
        <v>9.5</v>
      </c>
      <c r="M39" s="22">
        <v>1</v>
      </c>
      <c r="N39" s="22">
        <v>3.53</v>
      </c>
      <c r="O39" s="22">
        <v>483</v>
      </c>
      <c r="P39" s="22">
        <v>300.60000000000002</v>
      </c>
    </row>
    <row r="40" spans="1:16" x14ac:dyDescent="0.25">
      <c r="A40" s="21">
        <v>1</v>
      </c>
      <c r="B40" s="21" t="s">
        <v>67</v>
      </c>
      <c r="C40" s="21">
        <v>0</v>
      </c>
      <c r="D40" s="21">
        <v>0</v>
      </c>
      <c r="E40" s="21">
        <v>0</v>
      </c>
      <c r="F40" s="21">
        <v>0</v>
      </c>
      <c r="G40" s="21">
        <v>0</v>
      </c>
      <c r="H40" s="21">
        <v>0</v>
      </c>
      <c r="I40" s="21">
        <v>0</v>
      </c>
      <c r="J40" s="21">
        <v>0</v>
      </c>
      <c r="K40" s="21">
        <v>0</v>
      </c>
      <c r="L40" s="21">
        <v>0</v>
      </c>
      <c r="M40" s="21">
        <v>0</v>
      </c>
      <c r="N40" s="21">
        <v>0</v>
      </c>
      <c r="O40" s="21">
        <v>0</v>
      </c>
      <c r="P40" s="21">
        <v>0</v>
      </c>
    </row>
    <row r="41" spans="1:16" x14ac:dyDescent="0.25">
      <c r="A41" s="21">
        <v>2</v>
      </c>
      <c r="B41" s="21" t="s">
        <v>66</v>
      </c>
      <c r="C41" s="21">
        <v>0</v>
      </c>
      <c r="D41" s="21">
        <v>0</v>
      </c>
      <c r="E41" s="21">
        <v>0</v>
      </c>
      <c r="F41" s="21">
        <v>0</v>
      </c>
      <c r="G41" s="21">
        <v>0</v>
      </c>
      <c r="H41" s="21">
        <v>0</v>
      </c>
      <c r="I41" s="21">
        <v>0</v>
      </c>
      <c r="J41" s="21">
        <v>0</v>
      </c>
      <c r="K41" s="21">
        <v>0</v>
      </c>
      <c r="L41" s="21">
        <v>0</v>
      </c>
      <c r="M41" s="21">
        <v>0</v>
      </c>
      <c r="N41" s="21">
        <v>0</v>
      </c>
      <c r="O41" s="21">
        <v>0</v>
      </c>
      <c r="P41" s="21">
        <v>0</v>
      </c>
    </row>
    <row r="42" spans="1:16" x14ac:dyDescent="0.25">
      <c r="A42" s="21">
        <v>3</v>
      </c>
      <c r="B42" s="21" t="s">
        <v>68</v>
      </c>
      <c r="C42" s="21">
        <v>0</v>
      </c>
      <c r="D42" s="21">
        <v>0</v>
      </c>
      <c r="E42" s="21">
        <v>0</v>
      </c>
      <c r="F42" s="21">
        <v>0</v>
      </c>
      <c r="G42" s="21">
        <v>0</v>
      </c>
      <c r="H42" s="21">
        <v>0</v>
      </c>
      <c r="I42" s="21">
        <v>0</v>
      </c>
      <c r="J42" s="21">
        <v>0</v>
      </c>
      <c r="K42" s="21">
        <v>0</v>
      </c>
      <c r="L42" s="21">
        <v>0</v>
      </c>
      <c r="M42" s="21">
        <v>0</v>
      </c>
      <c r="N42" s="21">
        <v>0</v>
      </c>
      <c r="O42" s="21">
        <v>0</v>
      </c>
      <c r="P42" s="21">
        <v>0</v>
      </c>
    </row>
    <row r="43" spans="1:16" x14ac:dyDescent="0.25">
      <c r="A43" s="22" t="s">
        <v>88</v>
      </c>
      <c r="B43" s="22" t="s">
        <v>5</v>
      </c>
      <c r="C43" s="22">
        <v>1225</v>
      </c>
      <c r="D43" s="22">
        <v>478.14</v>
      </c>
      <c r="E43" s="22">
        <v>7127</v>
      </c>
      <c r="F43" s="22">
        <v>4391.01</v>
      </c>
      <c r="G43" s="22">
        <v>1107</v>
      </c>
      <c r="H43" s="22">
        <v>2908.09</v>
      </c>
      <c r="I43" s="22">
        <v>6830</v>
      </c>
      <c r="J43" s="22">
        <v>13913.48</v>
      </c>
      <c r="K43" s="22">
        <v>344</v>
      </c>
      <c r="L43" s="22">
        <v>2501.83</v>
      </c>
      <c r="M43" s="22">
        <v>3317</v>
      </c>
      <c r="N43" s="22">
        <v>9598.67</v>
      </c>
      <c r="O43" s="22">
        <v>2676</v>
      </c>
      <c r="P43" s="22">
        <v>5888.06</v>
      </c>
    </row>
  </sheetData>
  <mergeCells count="11">
    <mergeCell ref="K4:N4"/>
    <mergeCell ref="O3:P4"/>
    <mergeCell ref="A1:P1"/>
    <mergeCell ref="A2:P2"/>
    <mergeCell ref="A3:A5"/>
    <mergeCell ref="B3:B5"/>
    <mergeCell ref="C3:F3"/>
    <mergeCell ref="C4:F4"/>
    <mergeCell ref="G3:J3"/>
    <mergeCell ref="G4:J4"/>
    <mergeCell ref="K3:N3"/>
  </mergeCells>
  <pageMargins left="0.7" right="0.7" top="0.75" bottom="0.75" header="0.3" footer="0.3"/>
  <pageSetup scale="75" orientation="landscape" horizontalDpi="0" verticalDpi="0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opLeftCell="A7" workbookViewId="0">
      <selection activeCell="E9" sqref="E9"/>
    </sheetView>
  </sheetViews>
  <sheetFormatPr defaultRowHeight="15" x14ac:dyDescent="0.25"/>
  <cols>
    <col min="1" max="1" width="6.140625" style="88" customWidth="1"/>
    <col min="2" max="2" width="19.85546875" style="88" customWidth="1"/>
    <col min="3" max="3" width="10.140625" style="88" customWidth="1"/>
    <col min="4" max="4" width="18.140625" style="88" bestFit="1" customWidth="1"/>
    <col min="5" max="5" width="22" style="88" bestFit="1" customWidth="1"/>
    <col min="6" max="6" width="14" style="88" bestFit="1" customWidth="1"/>
    <col min="7" max="7" width="11" style="88" bestFit="1" customWidth="1"/>
    <col min="8" max="8" width="29.85546875" style="88" bestFit="1" customWidth="1"/>
    <col min="9" max="9" width="36.5703125" style="88" bestFit="1" customWidth="1"/>
    <col min="10" max="10" width="8.5703125" style="88" customWidth="1"/>
    <col min="11" max="16384" width="9.140625" style="88"/>
  </cols>
  <sheetData>
    <row r="1" spans="1:10" ht="16.5" x14ac:dyDescent="0.35">
      <c r="A1" s="381" t="s">
        <v>419</v>
      </c>
      <c r="B1" s="351"/>
      <c r="C1" s="351"/>
      <c r="D1" s="351"/>
      <c r="E1" s="351"/>
      <c r="F1" s="351"/>
      <c r="G1" s="351"/>
      <c r="H1" s="351"/>
      <c r="I1" s="351"/>
      <c r="J1" s="351"/>
    </row>
    <row r="2" spans="1:10" x14ac:dyDescent="0.25">
      <c r="A2" s="378"/>
      <c r="B2" s="378"/>
      <c r="C2" s="378"/>
      <c r="D2" s="378"/>
      <c r="E2" s="378"/>
      <c r="F2" s="378"/>
      <c r="G2" s="378"/>
      <c r="H2" s="378"/>
      <c r="I2" s="378"/>
      <c r="J2" s="378"/>
    </row>
    <row r="3" spans="1:10" ht="15" customHeight="1" x14ac:dyDescent="0.25">
      <c r="A3" s="129" t="s">
        <v>74</v>
      </c>
      <c r="B3" s="129" t="s">
        <v>420</v>
      </c>
      <c r="C3" s="129" t="s">
        <v>421</v>
      </c>
      <c r="D3" s="129" t="s">
        <v>422</v>
      </c>
      <c r="E3" s="129" t="s">
        <v>423</v>
      </c>
      <c r="F3" s="129" t="s">
        <v>424</v>
      </c>
      <c r="G3" s="382" t="s">
        <v>425</v>
      </c>
      <c r="H3" s="383"/>
      <c r="I3" s="384"/>
      <c r="J3" s="129" t="s">
        <v>426</v>
      </c>
    </row>
    <row r="4" spans="1:10" x14ac:dyDescent="0.25">
      <c r="A4" s="17"/>
      <c r="B4" s="17"/>
      <c r="C4" s="17"/>
      <c r="D4" s="17"/>
      <c r="E4" s="17"/>
      <c r="F4" s="17"/>
      <c r="G4" s="17" t="s">
        <v>427</v>
      </c>
      <c r="H4" s="17" t="s">
        <v>428</v>
      </c>
      <c r="I4" s="17" t="s">
        <v>429</v>
      </c>
      <c r="J4" s="17"/>
    </row>
    <row r="5" spans="1:10" ht="30" x14ac:dyDescent="0.25">
      <c r="A5" s="21">
        <v>1</v>
      </c>
      <c r="B5" s="21" t="s">
        <v>430</v>
      </c>
      <c r="C5" s="21">
        <v>37</v>
      </c>
      <c r="D5" s="21" t="s">
        <v>431</v>
      </c>
      <c r="E5" s="21" t="s">
        <v>432</v>
      </c>
      <c r="F5" s="21" t="s">
        <v>433</v>
      </c>
      <c r="G5" s="21">
        <v>8731028248</v>
      </c>
      <c r="H5" s="21" t="s">
        <v>434</v>
      </c>
      <c r="I5" s="21" t="s">
        <v>435</v>
      </c>
      <c r="J5" s="21"/>
    </row>
    <row r="6" spans="1:10" ht="30" x14ac:dyDescent="0.25">
      <c r="A6" s="21">
        <v>2</v>
      </c>
      <c r="B6" s="21" t="s">
        <v>436</v>
      </c>
      <c r="C6" s="21">
        <v>38</v>
      </c>
      <c r="D6" s="21" t="s">
        <v>431</v>
      </c>
      <c r="E6" s="21" t="s">
        <v>437</v>
      </c>
      <c r="F6" s="21" t="s">
        <v>438</v>
      </c>
      <c r="G6" s="21">
        <v>9436832632</v>
      </c>
      <c r="H6" s="21" t="s">
        <v>439</v>
      </c>
      <c r="I6" s="21" t="s">
        <v>440</v>
      </c>
      <c r="J6" s="21"/>
    </row>
    <row r="7" spans="1:10" ht="45" x14ac:dyDescent="0.25">
      <c r="A7" s="21">
        <v>3</v>
      </c>
      <c r="B7" s="21" t="s">
        <v>441</v>
      </c>
      <c r="C7" s="21">
        <v>40</v>
      </c>
      <c r="D7" s="21" t="s">
        <v>431</v>
      </c>
      <c r="E7" s="21" t="s">
        <v>442</v>
      </c>
      <c r="F7" s="21" t="s">
        <v>433</v>
      </c>
      <c r="G7" s="21">
        <v>9560377008</v>
      </c>
      <c r="H7" s="21" t="s">
        <v>443</v>
      </c>
      <c r="I7" s="21" t="s">
        <v>444</v>
      </c>
      <c r="J7" s="21"/>
    </row>
    <row r="8" spans="1:10" ht="30" x14ac:dyDescent="0.25">
      <c r="A8" s="21">
        <v>4</v>
      </c>
      <c r="B8" s="21" t="s">
        <v>445</v>
      </c>
      <c r="C8" s="21">
        <v>41</v>
      </c>
      <c r="D8" s="21" t="s">
        <v>431</v>
      </c>
      <c r="E8" s="21" t="s">
        <v>446</v>
      </c>
      <c r="F8" s="21" t="s">
        <v>438</v>
      </c>
      <c r="G8" s="21">
        <v>8638793772</v>
      </c>
      <c r="H8" s="21" t="s">
        <v>447</v>
      </c>
      <c r="I8" s="21" t="s">
        <v>448</v>
      </c>
      <c r="J8" s="21"/>
    </row>
    <row r="9" spans="1:10" ht="30" x14ac:dyDescent="0.25">
      <c r="A9" s="21">
        <v>5</v>
      </c>
      <c r="B9" s="21" t="s">
        <v>449</v>
      </c>
      <c r="C9" s="21">
        <v>42</v>
      </c>
      <c r="D9" s="21" t="s">
        <v>431</v>
      </c>
      <c r="E9" s="21" t="s">
        <v>450</v>
      </c>
      <c r="F9" s="21" t="s">
        <v>438</v>
      </c>
      <c r="G9" s="21">
        <v>9678833166</v>
      </c>
      <c r="H9" s="21" t="s">
        <v>451</v>
      </c>
      <c r="I9" s="21" t="s">
        <v>452</v>
      </c>
      <c r="J9" s="21"/>
    </row>
    <row r="10" spans="1:10" ht="30" x14ac:dyDescent="0.25">
      <c r="A10" s="21">
        <v>6</v>
      </c>
      <c r="B10" s="21" t="s">
        <v>453</v>
      </c>
      <c r="C10" s="21">
        <v>43</v>
      </c>
      <c r="D10" s="21" t="s">
        <v>431</v>
      </c>
      <c r="E10" s="21" t="s">
        <v>450</v>
      </c>
      <c r="F10" s="21" t="s">
        <v>438</v>
      </c>
      <c r="G10" s="21">
        <v>9678833166</v>
      </c>
      <c r="H10" s="21" t="s">
        <v>451</v>
      </c>
      <c r="I10" s="21" t="s">
        <v>452</v>
      </c>
      <c r="J10" s="21"/>
    </row>
    <row r="11" spans="1:10" ht="30" x14ac:dyDescent="0.25">
      <c r="A11" s="21">
        <v>7</v>
      </c>
      <c r="B11" s="21" t="s">
        <v>454</v>
      </c>
      <c r="C11" s="21">
        <v>82</v>
      </c>
      <c r="D11" s="21" t="s">
        <v>431</v>
      </c>
      <c r="E11" s="21" t="s">
        <v>446</v>
      </c>
      <c r="F11" s="21" t="s">
        <v>438</v>
      </c>
      <c r="G11" s="21">
        <v>8638793772</v>
      </c>
      <c r="H11" s="21" t="s">
        <v>447</v>
      </c>
      <c r="I11" s="21" t="s">
        <v>455</v>
      </c>
      <c r="J11" s="21"/>
    </row>
    <row r="12" spans="1:10" ht="30" x14ac:dyDescent="0.25">
      <c r="A12" s="21">
        <v>8</v>
      </c>
      <c r="B12" s="21" t="s">
        <v>456</v>
      </c>
      <c r="C12" s="21">
        <v>83</v>
      </c>
      <c r="D12" s="21" t="s">
        <v>431</v>
      </c>
      <c r="E12" s="21" t="s">
        <v>437</v>
      </c>
      <c r="F12" s="21" t="s">
        <v>438</v>
      </c>
      <c r="G12" s="21">
        <v>9436832632</v>
      </c>
      <c r="H12" s="21" t="s">
        <v>439</v>
      </c>
      <c r="I12" s="21" t="s">
        <v>440</v>
      </c>
      <c r="J12" s="21"/>
    </row>
    <row r="13" spans="1:10" ht="45" x14ac:dyDescent="0.25">
      <c r="A13" s="21">
        <v>9</v>
      </c>
      <c r="B13" s="21" t="s">
        <v>457</v>
      </c>
      <c r="C13" s="21">
        <v>84</v>
      </c>
      <c r="D13" s="21" t="s">
        <v>431</v>
      </c>
      <c r="E13" s="21" t="s">
        <v>442</v>
      </c>
      <c r="F13" s="21" t="s">
        <v>433</v>
      </c>
      <c r="G13" s="21">
        <v>8787317175</v>
      </c>
      <c r="H13" s="21" t="s">
        <v>443</v>
      </c>
      <c r="I13" s="21" t="s">
        <v>458</v>
      </c>
      <c r="J13" s="21"/>
    </row>
    <row r="14" spans="1:10" ht="45" x14ac:dyDescent="0.25">
      <c r="A14" s="21">
        <v>10</v>
      </c>
      <c r="B14" s="21" t="s">
        <v>459</v>
      </c>
      <c r="C14" s="21">
        <v>85</v>
      </c>
      <c r="D14" s="21" t="s">
        <v>431</v>
      </c>
      <c r="E14" s="21" t="s">
        <v>460</v>
      </c>
      <c r="F14" s="21" t="s">
        <v>433</v>
      </c>
      <c r="G14" s="21">
        <v>9560377008</v>
      </c>
      <c r="H14" s="21" t="s">
        <v>443</v>
      </c>
      <c r="I14" s="21" t="s">
        <v>461</v>
      </c>
      <c r="J14" s="21"/>
    </row>
    <row r="15" spans="1:10" ht="30" x14ac:dyDescent="0.25">
      <c r="A15" s="21">
        <v>11</v>
      </c>
      <c r="B15" s="21" t="s">
        <v>462</v>
      </c>
      <c r="C15" s="21">
        <v>86</v>
      </c>
      <c r="D15" s="21" t="s">
        <v>431</v>
      </c>
      <c r="E15" s="21" t="s">
        <v>450</v>
      </c>
      <c r="F15" s="21" t="s">
        <v>438</v>
      </c>
      <c r="G15" s="21">
        <v>7005900410</v>
      </c>
      <c r="H15" s="21" t="s">
        <v>451</v>
      </c>
      <c r="I15" s="21" t="s">
        <v>463</v>
      </c>
      <c r="J15" s="21"/>
    </row>
  </sheetData>
  <mergeCells count="3">
    <mergeCell ref="A1:J1"/>
    <mergeCell ref="G3:I3"/>
    <mergeCell ref="A2:J2"/>
  </mergeCells>
  <pageMargins left="0.7" right="0.7" top="0.75" bottom="0.75" header="0.3" footer="0.3"/>
  <pageSetup scale="70" orientation="landscape" horizontalDpi="0" verticalDpi="0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4"/>
  <sheetViews>
    <sheetView topLeftCell="A25" workbookViewId="0">
      <selection activeCell="E3" sqref="E3"/>
    </sheetView>
  </sheetViews>
  <sheetFormatPr defaultRowHeight="15" x14ac:dyDescent="0.25"/>
  <cols>
    <col min="1" max="4" width="9.140625" style="88"/>
    <col min="5" max="5" width="15.42578125" style="88" customWidth="1"/>
    <col min="6" max="6" width="12" style="88" customWidth="1"/>
    <col min="7" max="7" width="9.140625" style="88"/>
    <col min="8" max="8" width="12" style="88" customWidth="1"/>
    <col min="9" max="9" width="11.42578125" style="88" customWidth="1"/>
    <col min="10" max="16384" width="9.140625" style="88"/>
  </cols>
  <sheetData>
    <row r="1" spans="1:10" ht="18.75" x14ac:dyDescent="0.3">
      <c r="A1" s="385" t="s">
        <v>464</v>
      </c>
      <c r="B1" s="385"/>
      <c r="C1" s="385"/>
      <c r="D1" s="385"/>
      <c r="E1" s="385"/>
      <c r="F1" s="385"/>
      <c r="G1" s="385"/>
      <c r="H1" s="385"/>
      <c r="I1" s="385"/>
      <c r="J1" s="385"/>
    </row>
    <row r="3" spans="1:10" ht="121.5" customHeight="1" x14ac:dyDescent="0.25">
      <c r="A3" s="130" t="s">
        <v>0</v>
      </c>
      <c r="B3" s="130" t="s">
        <v>465</v>
      </c>
      <c r="C3" s="131" t="s">
        <v>466</v>
      </c>
      <c r="D3" s="131" t="s">
        <v>467</v>
      </c>
      <c r="E3" s="132" t="s">
        <v>468</v>
      </c>
      <c r="F3" s="132" t="s">
        <v>469</v>
      </c>
      <c r="G3" s="132" t="s">
        <v>470</v>
      </c>
      <c r="H3" s="132" t="s">
        <v>471</v>
      </c>
      <c r="I3" s="132" t="s">
        <v>472</v>
      </c>
      <c r="J3" s="133" t="s">
        <v>473</v>
      </c>
    </row>
    <row r="4" spans="1:10" x14ac:dyDescent="0.25">
      <c r="A4" s="134">
        <v>1</v>
      </c>
      <c r="B4" s="134" t="s">
        <v>31</v>
      </c>
      <c r="C4" s="135">
        <v>1</v>
      </c>
      <c r="D4" s="135">
        <v>0</v>
      </c>
      <c r="E4" s="135">
        <v>0</v>
      </c>
      <c r="F4" s="135">
        <v>0</v>
      </c>
      <c r="G4" s="135">
        <v>0</v>
      </c>
      <c r="H4" s="135">
        <v>0</v>
      </c>
      <c r="I4" s="135">
        <v>0</v>
      </c>
      <c r="J4" s="135">
        <v>6</v>
      </c>
    </row>
    <row r="5" spans="1:10" x14ac:dyDescent="0.25">
      <c r="A5" s="134">
        <v>2</v>
      </c>
      <c r="B5" s="134" t="s">
        <v>389</v>
      </c>
      <c r="C5" s="135">
        <v>0</v>
      </c>
      <c r="D5" s="135">
        <v>0</v>
      </c>
      <c r="E5" s="135">
        <v>0</v>
      </c>
      <c r="F5" s="135">
        <v>0</v>
      </c>
      <c r="G5" s="135">
        <v>0</v>
      </c>
      <c r="H5" s="135">
        <v>0</v>
      </c>
      <c r="I5" s="135">
        <v>0</v>
      </c>
      <c r="J5" s="135">
        <v>0</v>
      </c>
    </row>
    <row r="6" spans="1:10" x14ac:dyDescent="0.25">
      <c r="A6" s="134">
        <v>3</v>
      </c>
      <c r="B6" s="134" t="s">
        <v>33</v>
      </c>
      <c r="C6" s="135">
        <v>1</v>
      </c>
      <c r="D6" s="136">
        <v>4</v>
      </c>
      <c r="E6" s="136">
        <v>1</v>
      </c>
      <c r="F6" s="136">
        <v>4</v>
      </c>
      <c r="G6" s="136">
        <v>160</v>
      </c>
      <c r="H6" s="136">
        <v>20</v>
      </c>
      <c r="I6" s="136">
        <v>5</v>
      </c>
      <c r="J6" s="137">
        <v>4</v>
      </c>
    </row>
    <row r="7" spans="1:10" x14ac:dyDescent="0.25">
      <c r="A7" s="134">
        <v>4</v>
      </c>
      <c r="B7" s="134" t="s">
        <v>34</v>
      </c>
      <c r="C7" s="135">
        <v>0</v>
      </c>
      <c r="D7" s="138">
        <v>0</v>
      </c>
      <c r="E7" s="138">
        <v>0</v>
      </c>
      <c r="F7" s="138">
        <v>0</v>
      </c>
      <c r="G7" s="138">
        <v>0</v>
      </c>
      <c r="H7" s="138">
        <v>0</v>
      </c>
      <c r="I7" s="138">
        <v>0</v>
      </c>
      <c r="J7" s="139">
        <v>6</v>
      </c>
    </row>
    <row r="8" spans="1:10" x14ac:dyDescent="0.25">
      <c r="A8" s="134">
        <v>5</v>
      </c>
      <c r="B8" s="134" t="s">
        <v>35</v>
      </c>
      <c r="C8" s="135">
        <v>0</v>
      </c>
      <c r="D8" s="135"/>
      <c r="E8" s="135"/>
      <c r="F8" s="135"/>
      <c r="G8" s="135"/>
      <c r="H8" s="135"/>
      <c r="I8" s="135"/>
      <c r="J8" s="135"/>
    </row>
    <row r="9" spans="1:10" x14ac:dyDescent="0.25">
      <c r="A9" s="134">
        <v>6</v>
      </c>
      <c r="B9" s="134" t="s">
        <v>36</v>
      </c>
      <c r="C9" s="140">
        <v>3</v>
      </c>
      <c r="D9" s="141">
        <v>3</v>
      </c>
      <c r="E9" s="141">
        <v>3</v>
      </c>
      <c r="F9" s="141">
        <v>12</v>
      </c>
      <c r="G9" s="141">
        <v>145</v>
      </c>
      <c r="H9" s="141">
        <v>91</v>
      </c>
      <c r="I9" s="141">
        <v>30</v>
      </c>
      <c r="J9" s="140">
        <v>9</v>
      </c>
    </row>
    <row r="10" spans="1:10" x14ac:dyDescent="0.25">
      <c r="A10" s="134">
        <v>7</v>
      </c>
      <c r="B10" s="134" t="s">
        <v>37</v>
      </c>
      <c r="C10" s="140">
        <v>0</v>
      </c>
      <c r="D10" s="142">
        <v>0</v>
      </c>
      <c r="E10" s="142">
        <v>0</v>
      </c>
      <c r="F10" s="142">
        <v>0</v>
      </c>
      <c r="G10" s="142">
        <v>0</v>
      </c>
      <c r="H10" s="142">
        <v>0</v>
      </c>
      <c r="I10" s="142">
        <v>0</v>
      </c>
      <c r="J10" s="142">
        <v>0</v>
      </c>
    </row>
    <row r="11" spans="1:10" x14ac:dyDescent="0.25">
      <c r="A11" s="134">
        <v>8</v>
      </c>
      <c r="B11" s="134" t="s">
        <v>390</v>
      </c>
      <c r="C11" s="140">
        <v>0</v>
      </c>
      <c r="D11" s="136">
        <v>4</v>
      </c>
      <c r="E11" s="136">
        <v>1</v>
      </c>
      <c r="F11" s="136">
        <v>4</v>
      </c>
      <c r="G11" s="136">
        <v>40</v>
      </c>
      <c r="H11" s="136">
        <v>23</v>
      </c>
      <c r="I11" s="136">
        <v>12</v>
      </c>
      <c r="J11" s="136">
        <v>9</v>
      </c>
    </row>
    <row r="12" spans="1:10" x14ac:dyDescent="0.25">
      <c r="A12" s="134">
        <v>9</v>
      </c>
      <c r="B12" s="134" t="s">
        <v>392</v>
      </c>
      <c r="C12" s="140">
        <v>0</v>
      </c>
      <c r="D12" s="140">
        <v>0</v>
      </c>
      <c r="E12" s="140">
        <v>0</v>
      </c>
      <c r="F12" s="140">
        <v>0</v>
      </c>
      <c r="G12" s="140">
        <v>0</v>
      </c>
      <c r="H12" s="140">
        <v>0</v>
      </c>
      <c r="I12" s="140">
        <v>0</v>
      </c>
      <c r="J12" s="140">
        <v>0</v>
      </c>
    </row>
    <row r="13" spans="1:10" x14ac:dyDescent="0.25">
      <c r="A13" s="134">
        <v>10</v>
      </c>
      <c r="B13" s="134" t="s">
        <v>39</v>
      </c>
      <c r="C13" s="140">
        <v>0</v>
      </c>
      <c r="D13" s="140"/>
      <c r="E13" s="140"/>
      <c r="F13" s="140"/>
      <c r="G13" s="140"/>
      <c r="H13" s="140"/>
      <c r="I13" s="140"/>
      <c r="J13" s="140">
        <v>5</v>
      </c>
    </row>
    <row r="14" spans="1:10" x14ac:dyDescent="0.25">
      <c r="A14" s="134">
        <v>11</v>
      </c>
      <c r="B14" s="134" t="s">
        <v>40</v>
      </c>
      <c r="C14" s="140">
        <v>1</v>
      </c>
      <c r="D14" s="136">
        <v>0</v>
      </c>
      <c r="E14" s="136">
        <v>0</v>
      </c>
      <c r="F14" s="136">
        <v>0</v>
      </c>
      <c r="G14" s="136">
        <v>0</v>
      </c>
      <c r="H14" s="136">
        <v>0</v>
      </c>
      <c r="I14" s="136">
        <v>0</v>
      </c>
      <c r="J14" s="143">
        <v>8</v>
      </c>
    </row>
    <row r="15" spans="1:10" x14ac:dyDescent="0.25">
      <c r="A15" s="134">
        <v>12</v>
      </c>
      <c r="B15" s="134" t="s">
        <v>41</v>
      </c>
      <c r="C15" s="140">
        <v>0</v>
      </c>
      <c r="D15" s="140">
        <v>0</v>
      </c>
      <c r="E15" s="140">
        <v>0</v>
      </c>
      <c r="F15" s="140">
        <v>0</v>
      </c>
      <c r="G15" s="140">
        <v>0</v>
      </c>
      <c r="H15" s="140">
        <v>0</v>
      </c>
      <c r="I15" s="140">
        <v>0</v>
      </c>
      <c r="J15" s="140">
        <v>0</v>
      </c>
    </row>
    <row r="16" spans="1:10" x14ac:dyDescent="0.25">
      <c r="A16" s="134">
        <v>13</v>
      </c>
      <c r="B16" s="134" t="s">
        <v>42</v>
      </c>
      <c r="C16" s="140">
        <v>0</v>
      </c>
      <c r="D16" s="140">
        <v>0</v>
      </c>
      <c r="E16" s="140">
        <v>0</v>
      </c>
      <c r="F16" s="140">
        <v>0</v>
      </c>
      <c r="G16" s="140">
        <v>0</v>
      </c>
      <c r="H16" s="140">
        <v>0</v>
      </c>
      <c r="I16" s="140">
        <v>0</v>
      </c>
      <c r="J16" s="140">
        <v>0</v>
      </c>
    </row>
    <row r="17" spans="1:15" x14ac:dyDescent="0.25">
      <c r="A17" s="134">
        <v>14</v>
      </c>
      <c r="B17" s="134" t="s">
        <v>43</v>
      </c>
      <c r="C17" s="140">
        <v>5</v>
      </c>
      <c r="D17" s="141">
        <v>3</v>
      </c>
      <c r="E17" s="141">
        <v>3</v>
      </c>
      <c r="F17" s="141">
        <v>3</v>
      </c>
      <c r="G17" s="141">
        <v>251</v>
      </c>
      <c r="H17" s="141">
        <v>149</v>
      </c>
      <c r="I17" s="141">
        <v>51</v>
      </c>
      <c r="J17" s="141">
        <v>6</v>
      </c>
    </row>
    <row r="18" spans="1:15" x14ac:dyDescent="0.25">
      <c r="A18" s="134">
        <v>15</v>
      </c>
      <c r="B18" s="134" t="s">
        <v>393</v>
      </c>
      <c r="C18" s="140">
        <v>0</v>
      </c>
      <c r="D18" s="140">
        <v>0</v>
      </c>
      <c r="E18" s="140">
        <v>0</v>
      </c>
      <c r="F18" s="140">
        <v>0</v>
      </c>
      <c r="G18" s="140">
        <v>0</v>
      </c>
      <c r="H18" s="140">
        <v>0</v>
      </c>
      <c r="I18" s="140">
        <v>0</v>
      </c>
      <c r="J18" s="140">
        <v>0</v>
      </c>
    </row>
    <row r="19" spans="1:15" x14ac:dyDescent="0.25">
      <c r="A19" s="134">
        <v>16</v>
      </c>
      <c r="B19" s="134" t="s">
        <v>45</v>
      </c>
      <c r="C19" s="140">
        <v>71</v>
      </c>
      <c r="D19" s="140">
        <v>117</v>
      </c>
      <c r="E19" s="140">
        <v>93</v>
      </c>
      <c r="F19" s="140">
        <v>93</v>
      </c>
      <c r="G19" s="140">
        <v>4849</v>
      </c>
      <c r="H19" s="140">
        <v>4774</v>
      </c>
      <c r="I19" s="140">
        <v>50</v>
      </c>
      <c r="J19" s="140">
        <v>356</v>
      </c>
    </row>
    <row r="20" spans="1:15" x14ac:dyDescent="0.25">
      <c r="A20" s="134">
        <v>17</v>
      </c>
      <c r="B20" s="134" t="s">
        <v>46</v>
      </c>
      <c r="C20" s="140">
        <v>2</v>
      </c>
      <c r="D20" s="141">
        <v>2</v>
      </c>
      <c r="E20" s="141">
        <v>2</v>
      </c>
      <c r="F20" s="141">
        <v>55</v>
      </c>
      <c r="G20" s="141">
        <v>42</v>
      </c>
      <c r="H20" s="141">
        <v>13</v>
      </c>
      <c r="I20" s="141">
        <v>4</v>
      </c>
      <c r="J20" s="141">
        <v>6</v>
      </c>
    </row>
    <row r="21" spans="1:15" x14ac:dyDescent="0.25">
      <c r="A21" s="134">
        <v>18</v>
      </c>
      <c r="B21" s="134" t="s">
        <v>47</v>
      </c>
      <c r="C21" s="140">
        <v>8</v>
      </c>
      <c r="D21" s="144">
        <v>10</v>
      </c>
      <c r="E21" s="144">
        <v>7</v>
      </c>
      <c r="F21" s="144">
        <v>19</v>
      </c>
      <c r="G21" s="144">
        <v>167</v>
      </c>
      <c r="H21" s="144">
        <v>158</v>
      </c>
      <c r="I21" s="144">
        <v>9</v>
      </c>
      <c r="J21" s="140">
        <v>20</v>
      </c>
    </row>
    <row r="22" spans="1:15" x14ac:dyDescent="0.25">
      <c r="A22" s="134">
        <v>19</v>
      </c>
      <c r="B22" s="134" t="s">
        <v>48</v>
      </c>
      <c r="C22" s="140">
        <v>5</v>
      </c>
      <c r="D22" s="140">
        <v>2</v>
      </c>
      <c r="E22" s="140">
        <v>2</v>
      </c>
      <c r="F22" s="140">
        <v>2</v>
      </c>
      <c r="G22" s="140">
        <v>40</v>
      </c>
      <c r="H22" s="140">
        <v>40</v>
      </c>
      <c r="I22" s="140">
        <v>0</v>
      </c>
      <c r="J22" s="140">
        <v>13</v>
      </c>
    </row>
    <row r="23" spans="1:15" x14ac:dyDescent="0.25">
      <c r="A23" s="134">
        <v>20</v>
      </c>
      <c r="B23" s="134" t="s">
        <v>49</v>
      </c>
      <c r="C23" s="140">
        <v>2</v>
      </c>
      <c r="D23" s="145">
        <v>3</v>
      </c>
      <c r="E23" s="145">
        <v>3</v>
      </c>
      <c r="F23" s="145">
        <v>3</v>
      </c>
      <c r="G23" s="145">
        <v>96</v>
      </c>
      <c r="H23" s="145">
        <v>54</v>
      </c>
      <c r="I23" s="140">
        <v>18</v>
      </c>
      <c r="J23" s="145">
        <v>6</v>
      </c>
    </row>
    <row r="24" spans="1:15" x14ac:dyDescent="0.25">
      <c r="A24" s="134">
        <v>21</v>
      </c>
      <c r="B24" s="134" t="s">
        <v>50</v>
      </c>
      <c r="C24" s="140">
        <v>0</v>
      </c>
      <c r="D24" s="140">
        <v>0</v>
      </c>
      <c r="E24" s="140">
        <v>0</v>
      </c>
      <c r="F24" s="140">
        <v>0</v>
      </c>
      <c r="G24" s="140">
        <v>0</v>
      </c>
      <c r="H24" s="140">
        <v>0</v>
      </c>
      <c r="I24" s="140">
        <v>0</v>
      </c>
      <c r="J24" s="146">
        <v>0</v>
      </c>
      <c r="K24" s="75"/>
    </row>
    <row r="25" spans="1:15" x14ac:dyDescent="0.25">
      <c r="A25" s="386" t="s">
        <v>394</v>
      </c>
      <c r="B25" s="386"/>
      <c r="C25" s="147">
        <f t="shared" ref="C25:J25" si="0">SUM(C4:C24)</f>
        <v>99</v>
      </c>
      <c r="D25" s="147">
        <f t="shared" si="0"/>
        <v>148</v>
      </c>
      <c r="E25" s="147">
        <f t="shared" si="0"/>
        <v>115</v>
      </c>
      <c r="F25" s="147">
        <f t="shared" si="0"/>
        <v>195</v>
      </c>
      <c r="G25" s="147">
        <f t="shared" si="0"/>
        <v>5790</v>
      </c>
      <c r="H25" s="147">
        <f t="shared" si="0"/>
        <v>5322</v>
      </c>
      <c r="I25" s="147">
        <f t="shared" si="0"/>
        <v>179</v>
      </c>
      <c r="J25" s="148">
        <f t="shared" si="0"/>
        <v>454</v>
      </c>
      <c r="K25" s="75"/>
    </row>
    <row r="26" spans="1:15" x14ac:dyDescent="0.25">
      <c r="A26" s="134">
        <v>1</v>
      </c>
      <c r="B26" s="134" t="s">
        <v>57</v>
      </c>
      <c r="C26" s="140">
        <v>1</v>
      </c>
      <c r="D26" s="141">
        <v>6</v>
      </c>
      <c r="E26" s="141">
        <v>1</v>
      </c>
      <c r="F26" s="141">
        <v>6</v>
      </c>
      <c r="G26" s="141">
        <v>54</v>
      </c>
      <c r="H26" s="141">
        <v>0</v>
      </c>
      <c r="I26" s="141">
        <v>0</v>
      </c>
      <c r="J26" s="149">
        <v>18</v>
      </c>
      <c r="K26" s="150"/>
    </row>
    <row r="27" spans="1:15" x14ac:dyDescent="0.25">
      <c r="A27" s="134">
        <v>2</v>
      </c>
      <c r="B27" s="134" t="s">
        <v>395</v>
      </c>
      <c r="C27" s="140">
        <v>0</v>
      </c>
      <c r="D27" s="140">
        <v>0</v>
      </c>
      <c r="E27" s="140">
        <v>0</v>
      </c>
      <c r="F27" s="140">
        <v>0</v>
      </c>
      <c r="G27" s="140">
        <v>0</v>
      </c>
      <c r="H27" s="140">
        <v>0</v>
      </c>
      <c r="I27" s="140">
        <v>0</v>
      </c>
      <c r="J27" s="146">
        <v>0</v>
      </c>
      <c r="K27" s="75"/>
    </row>
    <row r="28" spans="1:15" x14ac:dyDescent="0.25">
      <c r="A28" s="134">
        <v>3</v>
      </c>
      <c r="B28" s="134" t="s">
        <v>54</v>
      </c>
      <c r="C28" s="140">
        <v>0</v>
      </c>
      <c r="D28" s="140">
        <v>0</v>
      </c>
      <c r="E28" s="140">
        <v>0</v>
      </c>
      <c r="F28" s="140">
        <v>0</v>
      </c>
      <c r="G28" s="140">
        <v>0</v>
      </c>
      <c r="H28" s="140">
        <v>0</v>
      </c>
      <c r="I28" s="140">
        <v>0</v>
      </c>
      <c r="J28" s="146">
        <v>0</v>
      </c>
      <c r="K28" s="75"/>
    </row>
    <row r="29" spans="1:15" x14ac:dyDescent="0.25">
      <c r="A29" s="134">
        <v>4</v>
      </c>
      <c r="B29" s="134" t="s">
        <v>53</v>
      </c>
      <c r="C29" s="140">
        <v>6</v>
      </c>
      <c r="D29" s="151">
        <v>17</v>
      </c>
      <c r="E29" s="151">
        <v>3</v>
      </c>
      <c r="F29" s="152">
        <v>17</v>
      </c>
      <c r="G29" s="152">
        <v>278</v>
      </c>
      <c r="H29" s="152">
        <v>121</v>
      </c>
      <c r="I29" s="152">
        <v>55</v>
      </c>
      <c r="J29" s="153">
        <v>62</v>
      </c>
      <c r="K29" s="75"/>
    </row>
    <row r="30" spans="1:15" x14ac:dyDescent="0.25">
      <c r="A30" s="134">
        <v>5</v>
      </c>
      <c r="B30" s="134" t="s">
        <v>55</v>
      </c>
      <c r="C30" s="140">
        <v>4</v>
      </c>
      <c r="D30" s="141">
        <v>0</v>
      </c>
      <c r="E30" s="141">
        <v>0</v>
      </c>
      <c r="F30" s="141">
        <v>0</v>
      </c>
      <c r="G30" s="141">
        <v>0</v>
      </c>
      <c r="H30" s="141">
        <v>0</v>
      </c>
      <c r="I30" s="141">
        <v>0</v>
      </c>
      <c r="J30" s="149">
        <v>0</v>
      </c>
      <c r="K30" s="150"/>
    </row>
    <row r="31" spans="1:15" x14ac:dyDescent="0.25">
      <c r="A31" s="134">
        <v>6</v>
      </c>
      <c r="B31" s="134" t="s">
        <v>396</v>
      </c>
      <c r="C31" s="140">
        <v>0</v>
      </c>
      <c r="D31" s="140">
        <v>0</v>
      </c>
      <c r="E31" s="140">
        <v>0</v>
      </c>
      <c r="F31" s="140">
        <v>0</v>
      </c>
      <c r="G31" s="140">
        <v>0</v>
      </c>
      <c r="H31" s="140">
        <v>0</v>
      </c>
      <c r="I31" s="140">
        <v>0</v>
      </c>
      <c r="J31" s="146">
        <v>0</v>
      </c>
      <c r="K31" s="75"/>
    </row>
    <row r="32" spans="1:15" x14ac:dyDescent="0.25">
      <c r="A32" s="134">
        <v>7</v>
      </c>
      <c r="B32" s="134" t="s">
        <v>397</v>
      </c>
      <c r="C32" s="140">
        <v>0</v>
      </c>
      <c r="D32" s="140">
        <v>0</v>
      </c>
      <c r="E32" s="140">
        <v>0</v>
      </c>
      <c r="F32" s="140">
        <v>0</v>
      </c>
      <c r="G32" s="140">
        <v>0</v>
      </c>
      <c r="H32" s="140">
        <v>0</v>
      </c>
      <c r="I32" s="140">
        <v>0</v>
      </c>
      <c r="J32" s="146">
        <v>0</v>
      </c>
      <c r="K32" s="75"/>
      <c r="O32" s="88">
        <f>-D1982</f>
        <v>0</v>
      </c>
    </row>
    <row r="33" spans="1:11" x14ac:dyDescent="0.25">
      <c r="A33" s="134">
        <v>8</v>
      </c>
      <c r="B33" s="134" t="s">
        <v>60</v>
      </c>
      <c r="C33" s="140">
        <v>0</v>
      </c>
      <c r="D33" s="140">
        <v>0</v>
      </c>
      <c r="E33" s="140">
        <v>0</v>
      </c>
      <c r="F33" s="140">
        <v>0</v>
      </c>
      <c r="G33" s="140">
        <v>0</v>
      </c>
      <c r="H33" s="140">
        <v>0</v>
      </c>
      <c r="I33" s="140">
        <v>0</v>
      </c>
      <c r="J33" s="146">
        <v>0</v>
      </c>
      <c r="K33" s="75"/>
    </row>
    <row r="34" spans="1:11" x14ac:dyDescent="0.25">
      <c r="A34" s="134">
        <v>9</v>
      </c>
      <c r="B34" s="134" t="s">
        <v>58</v>
      </c>
      <c r="C34" s="140">
        <v>0</v>
      </c>
      <c r="D34" s="140">
        <v>0</v>
      </c>
      <c r="E34" s="140">
        <v>0</v>
      </c>
      <c r="F34" s="140">
        <v>0</v>
      </c>
      <c r="G34" s="140">
        <v>0</v>
      </c>
      <c r="H34" s="140">
        <v>0</v>
      </c>
      <c r="I34" s="140">
        <v>0</v>
      </c>
      <c r="J34" s="146">
        <v>0</v>
      </c>
      <c r="K34" s="75"/>
    </row>
    <row r="35" spans="1:11" x14ac:dyDescent="0.25">
      <c r="A35" s="11">
        <v>10</v>
      </c>
      <c r="B35" s="11" t="s">
        <v>62</v>
      </c>
      <c r="C35" s="154">
        <v>0</v>
      </c>
      <c r="D35" s="154">
        <v>0</v>
      </c>
      <c r="E35" s="154">
        <v>0</v>
      </c>
      <c r="F35" s="154">
        <v>0</v>
      </c>
      <c r="G35" s="154">
        <v>0</v>
      </c>
      <c r="H35" s="154">
        <v>0</v>
      </c>
      <c r="I35" s="154">
        <v>0</v>
      </c>
      <c r="J35" s="155">
        <v>0</v>
      </c>
      <c r="K35" s="75"/>
    </row>
    <row r="36" spans="1:11" x14ac:dyDescent="0.25">
      <c r="A36" s="373" t="s">
        <v>398</v>
      </c>
      <c r="B36" s="373"/>
      <c r="C36" s="156">
        <f t="shared" ref="C36:J36" si="1">SUM(C26:C35)</f>
        <v>11</v>
      </c>
      <c r="D36" s="156">
        <f t="shared" si="1"/>
        <v>23</v>
      </c>
      <c r="E36" s="156">
        <f t="shared" si="1"/>
        <v>4</v>
      </c>
      <c r="F36" s="156">
        <f t="shared" si="1"/>
        <v>23</v>
      </c>
      <c r="G36" s="156">
        <f t="shared" si="1"/>
        <v>332</v>
      </c>
      <c r="H36" s="156">
        <f t="shared" si="1"/>
        <v>121</v>
      </c>
      <c r="I36" s="156">
        <f t="shared" si="1"/>
        <v>55</v>
      </c>
      <c r="J36" s="157">
        <f t="shared" si="1"/>
        <v>80</v>
      </c>
      <c r="K36" s="75"/>
    </row>
    <row r="37" spans="1:11" x14ac:dyDescent="0.25">
      <c r="A37" s="11">
        <v>1</v>
      </c>
      <c r="B37" s="11" t="s">
        <v>399</v>
      </c>
      <c r="C37" s="154">
        <v>73</v>
      </c>
      <c r="D37" s="158">
        <v>64</v>
      </c>
      <c r="E37" s="158">
        <v>64</v>
      </c>
      <c r="F37" s="158">
        <v>64</v>
      </c>
      <c r="G37" s="158">
        <v>1983</v>
      </c>
      <c r="H37" s="158">
        <v>1620</v>
      </c>
      <c r="I37" s="158">
        <v>89</v>
      </c>
      <c r="J37" s="159">
        <v>295</v>
      </c>
      <c r="K37" s="75"/>
    </row>
    <row r="38" spans="1:11" x14ac:dyDescent="0.25">
      <c r="A38" s="373" t="s">
        <v>400</v>
      </c>
      <c r="B38" s="373"/>
      <c r="C38" s="156">
        <f t="shared" ref="C38" si="2">SUM(C37)</f>
        <v>73</v>
      </c>
      <c r="D38" s="156">
        <f t="shared" ref="D38:J38" si="3">SUM(D37)</f>
        <v>64</v>
      </c>
      <c r="E38" s="156">
        <f t="shared" si="3"/>
        <v>64</v>
      </c>
      <c r="F38" s="156">
        <f t="shared" si="3"/>
        <v>64</v>
      </c>
      <c r="G38" s="156">
        <f t="shared" si="3"/>
        <v>1983</v>
      </c>
      <c r="H38" s="156">
        <f t="shared" si="3"/>
        <v>1620</v>
      </c>
      <c r="I38" s="156">
        <f t="shared" si="3"/>
        <v>89</v>
      </c>
      <c r="J38" s="157">
        <f t="shared" si="3"/>
        <v>295</v>
      </c>
      <c r="K38" s="75"/>
    </row>
    <row r="39" spans="1:11" x14ac:dyDescent="0.25">
      <c r="A39" s="11">
        <v>1</v>
      </c>
      <c r="B39" s="11" t="s">
        <v>66</v>
      </c>
      <c r="C39" s="154">
        <v>20</v>
      </c>
      <c r="D39" s="160">
        <v>11</v>
      </c>
      <c r="E39" s="160">
        <v>89</v>
      </c>
      <c r="F39" s="160">
        <v>89</v>
      </c>
      <c r="G39" s="160">
        <v>3085</v>
      </c>
      <c r="H39" s="160">
        <v>1843</v>
      </c>
      <c r="I39" s="160">
        <v>495</v>
      </c>
      <c r="J39" s="161">
        <v>167</v>
      </c>
      <c r="K39" s="162"/>
    </row>
    <row r="40" spans="1:11" x14ac:dyDescent="0.25">
      <c r="A40" s="11">
        <v>2</v>
      </c>
      <c r="B40" s="11" t="s">
        <v>172</v>
      </c>
      <c r="C40" s="154">
        <v>0</v>
      </c>
      <c r="D40" s="154">
        <v>0</v>
      </c>
      <c r="E40" s="154">
        <v>0</v>
      </c>
      <c r="F40" s="154">
        <v>0</v>
      </c>
      <c r="G40" s="154">
        <v>0</v>
      </c>
      <c r="H40" s="154">
        <v>0</v>
      </c>
      <c r="I40" s="154">
        <v>0</v>
      </c>
      <c r="J40" s="155">
        <v>0</v>
      </c>
      <c r="K40" s="75"/>
    </row>
    <row r="41" spans="1:11" x14ac:dyDescent="0.25">
      <c r="A41" s="11">
        <v>3</v>
      </c>
      <c r="B41" s="11" t="s">
        <v>68</v>
      </c>
      <c r="C41" s="154">
        <v>0</v>
      </c>
      <c r="D41" s="154">
        <v>0</v>
      </c>
      <c r="E41" s="154">
        <v>0</v>
      </c>
      <c r="F41" s="154">
        <v>0</v>
      </c>
      <c r="G41" s="154">
        <v>0</v>
      </c>
      <c r="H41" s="154">
        <v>0</v>
      </c>
      <c r="I41" s="154">
        <v>0</v>
      </c>
      <c r="J41" s="155">
        <v>0</v>
      </c>
      <c r="K41" s="75"/>
    </row>
    <row r="42" spans="1:11" x14ac:dyDescent="0.25">
      <c r="A42" s="11">
        <v>4</v>
      </c>
      <c r="B42" s="11" t="s">
        <v>69</v>
      </c>
      <c r="C42" s="154">
        <v>0</v>
      </c>
      <c r="D42" s="154">
        <v>0</v>
      </c>
      <c r="E42" s="154">
        <v>0</v>
      </c>
      <c r="F42" s="154">
        <v>0</v>
      </c>
      <c r="G42" s="154">
        <v>0</v>
      </c>
      <c r="H42" s="154">
        <v>0</v>
      </c>
      <c r="I42" s="154">
        <v>0</v>
      </c>
      <c r="J42" s="155">
        <v>0</v>
      </c>
      <c r="K42" s="75"/>
    </row>
    <row r="43" spans="1:11" x14ac:dyDescent="0.25">
      <c r="A43" s="373" t="s">
        <v>401</v>
      </c>
      <c r="B43" s="373"/>
      <c r="C43" s="154">
        <f t="shared" ref="C43:J43" si="4">SUM(C39:C42)</f>
        <v>20</v>
      </c>
      <c r="D43" s="154">
        <f t="shared" si="4"/>
        <v>11</v>
      </c>
      <c r="E43" s="154">
        <f t="shared" si="4"/>
        <v>89</v>
      </c>
      <c r="F43" s="154">
        <f t="shared" si="4"/>
        <v>89</v>
      </c>
      <c r="G43" s="154">
        <f t="shared" si="4"/>
        <v>3085</v>
      </c>
      <c r="H43" s="154">
        <f t="shared" si="4"/>
        <v>1843</v>
      </c>
      <c r="I43" s="154">
        <f t="shared" si="4"/>
        <v>495</v>
      </c>
      <c r="J43" s="155">
        <f t="shared" si="4"/>
        <v>167</v>
      </c>
      <c r="K43" s="75"/>
    </row>
    <row r="44" spans="1:11" x14ac:dyDescent="0.25">
      <c r="A44" s="373" t="s">
        <v>402</v>
      </c>
      <c r="B44" s="373"/>
      <c r="C44" s="156">
        <f>C25+C36+C37+C43</f>
        <v>203</v>
      </c>
      <c r="D44" s="156">
        <f>D25+D36+D38+D43</f>
        <v>246</v>
      </c>
      <c r="E44" s="156">
        <f t="shared" ref="E44:J44" si="5">E25+E36+E38+E43</f>
        <v>272</v>
      </c>
      <c r="F44" s="156">
        <f t="shared" si="5"/>
        <v>371</v>
      </c>
      <c r="G44" s="156">
        <f t="shared" si="5"/>
        <v>11190</v>
      </c>
      <c r="H44" s="156">
        <f t="shared" si="5"/>
        <v>8906</v>
      </c>
      <c r="I44" s="156">
        <f t="shared" si="5"/>
        <v>818</v>
      </c>
      <c r="J44" s="156">
        <f t="shared" si="5"/>
        <v>996</v>
      </c>
    </row>
  </sheetData>
  <mergeCells count="6">
    <mergeCell ref="A44:B44"/>
    <mergeCell ref="A1:J1"/>
    <mergeCell ref="A25:B25"/>
    <mergeCell ref="A36:B36"/>
    <mergeCell ref="A38:B38"/>
    <mergeCell ref="A43:B43"/>
  </mergeCells>
  <pageMargins left="0.7" right="0.7" top="0.75" bottom="0.75" header="0.3" footer="0.3"/>
  <pageSetup scale="85" orientation="portrait" horizontalDpi="0" verticalDpi="0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1"/>
  <sheetViews>
    <sheetView tabSelected="1" workbookViewId="0">
      <selection activeCell="R20" sqref="R20"/>
    </sheetView>
  </sheetViews>
  <sheetFormatPr defaultRowHeight="15" x14ac:dyDescent="0.25"/>
  <cols>
    <col min="1" max="1" width="7.140625" style="90" customWidth="1"/>
    <col min="2" max="2" width="11.5703125" style="90" customWidth="1"/>
    <col min="3" max="16384" width="9.140625" style="90"/>
  </cols>
  <sheetData>
    <row r="1" spans="1:17" x14ac:dyDescent="0.25">
      <c r="A1" s="390" t="s">
        <v>474</v>
      </c>
      <c r="B1" s="391"/>
      <c r="C1" s="391"/>
      <c r="D1" s="391"/>
      <c r="E1" s="391"/>
      <c r="F1" s="391"/>
      <c r="G1" s="391"/>
      <c r="H1" s="391"/>
      <c r="I1" s="391"/>
      <c r="J1" s="392"/>
      <c r="K1" s="393" t="s">
        <v>475</v>
      </c>
      <c r="L1" s="394"/>
    </row>
    <row r="2" spans="1:17" x14ac:dyDescent="0.25">
      <c r="A2" s="163"/>
      <c r="B2" s="163"/>
      <c r="C2" s="390" t="s">
        <v>476</v>
      </c>
      <c r="D2" s="391"/>
      <c r="E2" s="391"/>
      <c r="F2" s="391"/>
      <c r="G2" s="391"/>
      <c r="H2" s="391"/>
      <c r="I2" s="392"/>
      <c r="J2" s="163"/>
      <c r="K2" s="163"/>
      <c r="L2" s="164"/>
    </row>
    <row r="3" spans="1:17" x14ac:dyDescent="0.25">
      <c r="A3" s="393" t="s">
        <v>477</v>
      </c>
      <c r="B3" s="395"/>
      <c r="C3" s="395"/>
      <c r="D3" s="394"/>
      <c r="E3" s="163"/>
      <c r="F3" s="165"/>
      <c r="G3" s="165"/>
      <c r="H3" s="163" t="s">
        <v>478</v>
      </c>
      <c r="I3" s="163"/>
      <c r="J3" s="165"/>
      <c r="K3" s="163"/>
      <c r="L3" s="163"/>
    </row>
    <row r="4" spans="1:17" ht="15" customHeight="1" x14ac:dyDescent="0.25">
      <c r="A4" s="396" t="s">
        <v>479</v>
      </c>
      <c r="B4" s="396" t="s">
        <v>480</v>
      </c>
      <c r="C4" s="396" t="s">
        <v>481</v>
      </c>
      <c r="D4" s="396" t="s">
        <v>482</v>
      </c>
      <c r="E4" s="399" t="s">
        <v>590</v>
      </c>
      <c r="F4" s="400"/>
      <c r="G4" s="400"/>
      <c r="H4" s="400"/>
      <c r="I4" s="400"/>
      <c r="J4" s="400"/>
      <c r="K4" s="400"/>
      <c r="L4" s="401"/>
    </row>
    <row r="5" spans="1:17" ht="15" customHeight="1" x14ac:dyDescent="0.25">
      <c r="A5" s="397"/>
      <c r="B5" s="397"/>
      <c r="C5" s="397"/>
      <c r="D5" s="397"/>
      <c r="E5" s="396" t="s">
        <v>483</v>
      </c>
      <c r="F5" s="402" t="s">
        <v>484</v>
      </c>
      <c r="G5" s="403"/>
      <c r="H5" s="403"/>
      <c r="I5" s="403"/>
      <c r="J5" s="404"/>
      <c r="K5" s="396" t="s">
        <v>485</v>
      </c>
      <c r="L5" s="396" t="s">
        <v>486</v>
      </c>
    </row>
    <row r="6" spans="1:17" ht="60.75" customHeight="1" x14ac:dyDescent="0.25">
      <c r="A6" s="398"/>
      <c r="B6" s="398"/>
      <c r="C6" s="398"/>
      <c r="D6" s="398"/>
      <c r="E6" s="398"/>
      <c r="F6" s="166" t="s">
        <v>487</v>
      </c>
      <c r="G6" s="166" t="s">
        <v>488</v>
      </c>
      <c r="H6" s="166" t="s">
        <v>489</v>
      </c>
      <c r="I6" s="166" t="s">
        <v>490</v>
      </c>
      <c r="J6" s="166" t="s">
        <v>491</v>
      </c>
      <c r="K6" s="398"/>
      <c r="L6" s="398"/>
    </row>
    <row r="7" spans="1:17" x14ac:dyDescent="0.25">
      <c r="A7" s="166" t="s">
        <v>492</v>
      </c>
      <c r="B7" s="166" t="s">
        <v>493</v>
      </c>
      <c r="C7" s="166" t="s">
        <v>494</v>
      </c>
      <c r="D7" s="166" t="s">
        <v>495</v>
      </c>
      <c r="E7" s="166" t="s">
        <v>496</v>
      </c>
      <c r="F7" s="166" t="s">
        <v>497</v>
      </c>
      <c r="G7" s="166" t="s">
        <v>498</v>
      </c>
      <c r="H7" s="166" t="s">
        <v>499</v>
      </c>
      <c r="I7" s="166" t="s">
        <v>500</v>
      </c>
      <c r="J7" s="166" t="s">
        <v>501</v>
      </c>
      <c r="K7" s="166" t="s">
        <v>502</v>
      </c>
      <c r="L7" s="167" t="s">
        <v>503</v>
      </c>
      <c r="N7" s="441"/>
    </row>
    <row r="8" spans="1:17" x14ac:dyDescent="0.25">
      <c r="A8" s="168" t="s">
        <v>504</v>
      </c>
      <c r="B8" s="168" t="s">
        <v>17</v>
      </c>
      <c r="C8" s="168" t="s">
        <v>57</v>
      </c>
      <c r="D8" s="169">
        <v>33</v>
      </c>
      <c r="E8" s="169">
        <v>0</v>
      </c>
      <c r="F8" s="169">
        <v>0</v>
      </c>
      <c r="G8" s="169">
        <v>33</v>
      </c>
      <c r="H8" s="169">
        <v>0</v>
      </c>
      <c r="I8" s="169">
        <v>0</v>
      </c>
      <c r="J8" s="169">
        <f t="shared" ref="J8:J14" si="0">+F8+G8+H8+I8</f>
        <v>33</v>
      </c>
      <c r="K8" s="169">
        <v>0</v>
      </c>
      <c r="L8" s="169">
        <f>E8+J8</f>
        <v>33</v>
      </c>
      <c r="Q8" s="348"/>
    </row>
    <row r="9" spans="1:17" s="172" customFormat="1" x14ac:dyDescent="0.25">
      <c r="A9" s="170" t="s">
        <v>505</v>
      </c>
      <c r="B9" s="170" t="s">
        <v>17</v>
      </c>
      <c r="C9" s="170" t="s">
        <v>37</v>
      </c>
      <c r="D9" s="171">
        <v>33</v>
      </c>
      <c r="E9" s="171">
        <v>1</v>
      </c>
      <c r="F9" s="171">
        <v>0</v>
      </c>
      <c r="G9" s="171">
        <v>18</v>
      </c>
      <c r="H9" s="171">
        <v>14</v>
      </c>
      <c r="I9" s="171">
        <v>0</v>
      </c>
      <c r="J9" s="169">
        <f t="shared" si="0"/>
        <v>32</v>
      </c>
      <c r="K9" s="171">
        <v>0</v>
      </c>
      <c r="L9" s="169">
        <f t="shared" ref="L9:L14" si="1">E9+J9</f>
        <v>33</v>
      </c>
      <c r="N9" s="90"/>
      <c r="O9" s="90"/>
      <c r="Q9" s="348"/>
    </row>
    <row r="10" spans="1:17" x14ac:dyDescent="0.25">
      <c r="A10" s="168" t="s">
        <v>506</v>
      </c>
      <c r="B10" s="168" t="s">
        <v>17</v>
      </c>
      <c r="C10" s="168" t="s">
        <v>55</v>
      </c>
      <c r="D10" s="173">
        <v>22</v>
      </c>
      <c r="E10" s="173">
        <v>0</v>
      </c>
      <c r="F10" s="173">
        <v>0</v>
      </c>
      <c r="G10" s="173">
        <v>22</v>
      </c>
      <c r="H10" s="173">
        <v>0</v>
      </c>
      <c r="I10" s="173">
        <v>0</v>
      </c>
      <c r="J10" s="169">
        <f t="shared" si="0"/>
        <v>22</v>
      </c>
      <c r="K10" s="173">
        <v>0</v>
      </c>
      <c r="L10" s="169">
        <f t="shared" si="1"/>
        <v>22</v>
      </c>
      <c r="N10" s="27"/>
      <c r="Q10" s="348"/>
    </row>
    <row r="11" spans="1:17" x14ac:dyDescent="0.25">
      <c r="A11" s="168" t="s">
        <v>507</v>
      </c>
      <c r="B11" s="168" t="s">
        <v>17</v>
      </c>
      <c r="C11" s="168" t="s">
        <v>66</v>
      </c>
      <c r="D11" s="173">
        <v>150</v>
      </c>
      <c r="E11" s="173">
        <v>66</v>
      </c>
      <c r="F11" s="173">
        <v>0</v>
      </c>
      <c r="G11" s="173">
        <v>0</v>
      </c>
      <c r="H11" s="173">
        <v>0</v>
      </c>
      <c r="I11" s="173">
        <v>0</v>
      </c>
      <c r="J11" s="169">
        <f t="shared" si="0"/>
        <v>0</v>
      </c>
      <c r="K11" s="173">
        <v>0</v>
      </c>
      <c r="L11" s="169">
        <f t="shared" si="1"/>
        <v>66</v>
      </c>
      <c r="N11" s="27"/>
      <c r="Q11" s="348"/>
    </row>
    <row r="12" spans="1:17" x14ac:dyDescent="0.25">
      <c r="A12" s="168" t="s">
        <v>508</v>
      </c>
      <c r="B12" s="168" t="s">
        <v>17</v>
      </c>
      <c r="C12" s="168" t="s">
        <v>399</v>
      </c>
      <c r="D12" s="169">
        <v>135</v>
      </c>
      <c r="E12" s="169">
        <v>70</v>
      </c>
      <c r="F12" s="169">
        <v>3</v>
      </c>
      <c r="G12" s="169">
        <v>18</v>
      </c>
      <c r="H12" s="169">
        <v>44</v>
      </c>
      <c r="I12" s="169">
        <v>0</v>
      </c>
      <c r="J12" s="169">
        <f t="shared" si="0"/>
        <v>65</v>
      </c>
      <c r="K12" s="169">
        <v>0</v>
      </c>
      <c r="L12" s="169">
        <f t="shared" si="1"/>
        <v>135</v>
      </c>
    </row>
    <row r="13" spans="1:17" x14ac:dyDescent="0.25">
      <c r="A13" s="168" t="s">
        <v>509</v>
      </c>
      <c r="B13" s="168" t="s">
        <v>17</v>
      </c>
      <c r="C13" s="168" t="s">
        <v>45</v>
      </c>
      <c r="D13" s="173">
        <v>604</v>
      </c>
      <c r="E13" s="173">
        <v>3</v>
      </c>
      <c r="F13" s="173">
        <v>0</v>
      </c>
      <c r="G13" s="173">
        <v>601</v>
      </c>
      <c r="H13" s="173">
        <v>0</v>
      </c>
      <c r="I13" s="173">
        <v>0</v>
      </c>
      <c r="J13" s="169">
        <f t="shared" si="0"/>
        <v>601</v>
      </c>
      <c r="K13" s="173">
        <v>0</v>
      </c>
      <c r="L13" s="169">
        <f t="shared" si="1"/>
        <v>604</v>
      </c>
    </row>
    <row r="14" spans="1:17" x14ac:dyDescent="0.25">
      <c r="A14" s="168" t="s">
        <v>510</v>
      </c>
      <c r="B14" s="168" t="s">
        <v>17</v>
      </c>
      <c r="C14" s="168" t="s">
        <v>49</v>
      </c>
      <c r="D14" s="173">
        <v>56</v>
      </c>
      <c r="E14" s="173">
        <v>0</v>
      </c>
      <c r="F14" s="173">
        <v>0</v>
      </c>
      <c r="G14" s="173">
        <v>0</v>
      </c>
      <c r="H14" s="173">
        <v>0</v>
      </c>
      <c r="I14" s="173">
        <v>0</v>
      </c>
      <c r="J14" s="169">
        <f t="shared" si="0"/>
        <v>0</v>
      </c>
      <c r="K14" s="173">
        <v>0</v>
      </c>
      <c r="L14" s="169">
        <f t="shared" si="1"/>
        <v>0</v>
      </c>
    </row>
    <row r="15" spans="1:17" x14ac:dyDescent="0.25">
      <c r="A15" s="168"/>
      <c r="B15" s="168"/>
      <c r="C15" s="174" t="s">
        <v>511</v>
      </c>
      <c r="D15" s="174">
        <f t="shared" ref="D15:L15" si="2">SUM(D8:D14)</f>
        <v>1033</v>
      </c>
      <c r="E15" s="174">
        <f t="shared" si="2"/>
        <v>140</v>
      </c>
      <c r="F15" s="174">
        <f t="shared" si="2"/>
        <v>3</v>
      </c>
      <c r="G15" s="174">
        <f t="shared" si="2"/>
        <v>692</v>
      </c>
      <c r="H15" s="174">
        <f t="shared" si="2"/>
        <v>58</v>
      </c>
      <c r="I15" s="174">
        <f t="shared" si="2"/>
        <v>0</v>
      </c>
      <c r="J15" s="174">
        <f t="shared" si="2"/>
        <v>753</v>
      </c>
      <c r="K15" s="174">
        <f t="shared" si="2"/>
        <v>0</v>
      </c>
      <c r="L15" s="174">
        <f t="shared" si="2"/>
        <v>893</v>
      </c>
    </row>
    <row r="16" spans="1:17" x14ac:dyDescent="0.25">
      <c r="A16" s="168" t="s">
        <v>512</v>
      </c>
      <c r="B16" s="168" t="s">
        <v>16</v>
      </c>
      <c r="C16" s="168" t="s">
        <v>55</v>
      </c>
      <c r="D16" s="173">
        <v>94</v>
      </c>
      <c r="E16" s="168">
        <v>0</v>
      </c>
      <c r="F16" s="168">
        <v>0</v>
      </c>
      <c r="G16" s="168">
        <v>0</v>
      </c>
      <c r="H16" s="168">
        <v>0</v>
      </c>
      <c r="I16" s="168">
        <v>0</v>
      </c>
      <c r="J16" s="168">
        <f>F16+G16+H16+I16</f>
        <v>0</v>
      </c>
      <c r="K16" s="168">
        <v>0</v>
      </c>
      <c r="L16" s="168">
        <f>E16+J16+K16</f>
        <v>0</v>
      </c>
    </row>
    <row r="17" spans="1:12" x14ac:dyDescent="0.25">
      <c r="A17" s="168" t="s">
        <v>513</v>
      </c>
      <c r="B17" s="168" t="s">
        <v>16</v>
      </c>
      <c r="C17" s="168" t="s">
        <v>45</v>
      </c>
      <c r="D17" s="173">
        <v>449</v>
      </c>
      <c r="E17" s="168">
        <v>104</v>
      </c>
      <c r="F17" s="168">
        <v>0</v>
      </c>
      <c r="G17" s="168">
        <v>23</v>
      </c>
      <c r="H17" s="168">
        <v>322</v>
      </c>
      <c r="I17" s="168"/>
      <c r="J17" s="168">
        <f>F17+G17+H17+I17</f>
        <v>345</v>
      </c>
      <c r="K17" s="168"/>
      <c r="L17" s="168">
        <f t="shared" ref="L17:L18" si="3">E17+J17+K17</f>
        <v>449</v>
      </c>
    </row>
    <row r="18" spans="1:12" x14ac:dyDescent="0.25">
      <c r="A18" s="168" t="s">
        <v>514</v>
      </c>
      <c r="B18" s="168" t="s">
        <v>16</v>
      </c>
      <c r="C18" s="168" t="s">
        <v>47</v>
      </c>
      <c r="D18" s="173">
        <v>15</v>
      </c>
      <c r="E18" s="168">
        <v>1</v>
      </c>
      <c r="F18" s="168">
        <v>14</v>
      </c>
      <c r="G18" s="168">
        <v>0</v>
      </c>
      <c r="H18" s="168">
        <v>0</v>
      </c>
      <c r="I18" s="168">
        <v>0</v>
      </c>
      <c r="J18" s="168">
        <f>F18+G18+H18+I18</f>
        <v>14</v>
      </c>
      <c r="K18" s="168">
        <v>0</v>
      </c>
      <c r="L18" s="168">
        <f t="shared" si="3"/>
        <v>15</v>
      </c>
    </row>
    <row r="19" spans="1:12" x14ac:dyDescent="0.25">
      <c r="A19" s="168"/>
      <c r="B19" s="168"/>
      <c r="C19" s="174" t="s">
        <v>515</v>
      </c>
      <c r="D19" s="175">
        <f t="shared" ref="D19:L19" si="4">SUM(D16:D18)</f>
        <v>558</v>
      </c>
      <c r="E19" s="175">
        <f t="shared" si="4"/>
        <v>105</v>
      </c>
      <c r="F19" s="175">
        <f t="shared" si="4"/>
        <v>14</v>
      </c>
      <c r="G19" s="175">
        <f t="shared" si="4"/>
        <v>23</v>
      </c>
      <c r="H19" s="175">
        <f t="shared" si="4"/>
        <v>322</v>
      </c>
      <c r="I19" s="175">
        <f t="shared" si="4"/>
        <v>0</v>
      </c>
      <c r="J19" s="175">
        <f t="shared" si="4"/>
        <v>359</v>
      </c>
      <c r="K19" s="175">
        <f t="shared" si="4"/>
        <v>0</v>
      </c>
      <c r="L19" s="175">
        <f t="shared" si="4"/>
        <v>464</v>
      </c>
    </row>
    <row r="20" spans="1:12" x14ac:dyDescent="0.25">
      <c r="A20" s="168" t="s">
        <v>516</v>
      </c>
      <c r="B20" s="168" t="s">
        <v>19</v>
      </c>
      <c r="C20" s="175" t="s">
        <v>66</v>
      </c>
      <c r="D20" s="168">
        <v>112</v>
      </c>
      <c r="E20" s="168">
        <v>39</v>
      </c>
      <c r="F20" s="168">
        <v>0</v>
      </c>
      <c r="G20" s="168">
        <v>0</v>
      </c>
      <c r="H20" s="168">
        <v>0</v>
      </c>
      <c r="I20" s="168">
        <v>0</v>
      </c>
      <c r="J20" s="168">
        <f>F20+G20+H20+I20</f>
        <v>0</v>
      </c>
      <c r="K20" s="168">
        <v>0</v>
      </c>
      <c r="L20" s="168">
        <f>+E20+J20+K20</f>
        <v>39</v>
      </c>
    </row>
    <row r="21" spans="1:12" x14ac:dyDescent="0.25">
      <c r="A21" s="168" t="s">
        <v>517</v>
      </c>
      <c r="B21" s="168" t="s">
        <v>19</v>
      </c>
      <c r="C21" s="175" t="s">
        <v>45</v>
      </c>
      <c r="D21" s="168">
        <v>619</v>
      </c>
      <c r="E21" s="168">
        <v>42</v>
      </c>
      <c r="F21" s="168">
        <v>5</v>
      </c>
      <c r="G21" s="168">
        <v>0</v>
      </c>
      <c r="H21" s="168">
        <v>385</v>
      </c>
      <c r="I21" s="168"/>
      <c r="J21" s="168">
        <f>F21+G21+H21+I21</f>
        <v>390</v>
      </c>
      <c r="K21" s="168"/>
      <c r="L21" s="168">
        <f>+E21+J21+K21</f>
        <v>432</v>
      </c>
    </row>
    <row r="22" spans="1:12" x14ac:dyDescent="0.25">
      <c r="A22" s="168"/>
      <c r="B22" s="168"/>
      <c r="C22" s="174" t="s">
        <v>518</v>
      </c>
      <c r="D22" s="175">
        <f t="shared" ref="D22:L22" si="5">SUM(D20:D21)</f>
        <v>731</v>
      </c>
      <c r="E22" s="175">
        <f t="shared" si="5"/>
        <v>81</v>
      </c>
      <c r="F22" s="175">
        <f t="shared" si="5"/>
        <v>5</v>
      </c>
      <c r="G22" s="175">
        <f t="shared" si="5"/>
        <v>0</v>
      </c>
      <c r="H22" s="175">
        <f t="shared" si="5"/>
        <v>385</v>
      </c>
      <c r="I22" s="175">
        <f t="shared" si="5"/>
        <v>0</v>
      </c>
      <c r="J22" s="175">
        <f t="shared" si="5"/>
        <v>390</v>
      </c>
      <c r="K22" s="175">
        <f t="shared" si="5"/>
        <v>0</v>
      </c>
      <c r="L22" s="175">
        <f t="shared" si="5"/>
        <v>471</v>
      </c>
    </row>
    <row r="23" spans="1:12" x14ac:dyDescent="0.25">
      <c r="A23" s="168" t="s">
        <v>519</v>
      </c>
      <c r="B23" s="168" t="s">
        <v>11</v>
      </c>
      <c r="C23" s="168" t="s">
        <v>37</v>
      </c>
      <c r="D23" s="176">
        <v>68</v>
      </c>
      <c r="E23" s="176">
        <v>1</v>
      </c>
      <c r="F23" s="176">
        <v>2</v>
      </c>
      <c r="G23" s="176">
        <v>65</v>
      </c>
      <c r="H23" s="176">
        <v>0</v>
      </c>
      <c r="I23" s="176">
        <v>0</v>
      </c>
      <c r="J23" s="176">
        <f>F23+G23+H23+I23</f>
        <v>67</v>
      </c>
      <c r="K23" s="176">
        <v>0</v>
      </c>
      <c r="L23" s="176">
        <f>E23+J23+K23</f>
        <v>68</v>
      </c>
    </row>
    <row r="24" spans="1:12" s="172" customFormat="1" x14ac:dyDescent="0.25">
      <c r="A24" s="170" t="s">
        <v>520</v>
      </c>
      <c r="B24" s="170" t="s">
        <v>11</v>
      </c>
      <c r="C24" s="170" t="s">
        <v>53</v>
      </c>
      <c r="D24" s="170">
        <v>74</v>
      </c>
      <c r="E24" s="170">
        <v>0</v>
      </c>
      <c r="F24" s="170">
        <v>2</v>
      </c>
      <c r="G24" s="170">
        <v>45</v>
      </c>
      <c r="H24" s="170">
        <v>0</v>
      </c>
      <c r="I24" s="170">
        <v>27</v>
      </c>
      <c r="J24" s="176">
        <f t="shared" ref="J24:J28" si="6">F24+G24+H24+I24</f>
        <v>74</v>
      </c>
      <c r="K24" s="170">
        <v>0</v>
      </c>
      <c r="L24" s="176">
        <f t="shared" ref="L24:L28" si="7">E24+J24+K24</f>
        <v>74</v>
      </c>
    </row>
    <row r="25" spans="1:12" x14ac:dyDescent="0.25">
      <c r="A25" s="168" t="s">
        <v>521</v>
      </c>
      <c r="B25" s="168" t="s">
        <v>11</v>
      </c>
      <c r="C25" s="168" t="s">
        <v>399</v>
      </c>
      <c r="D25" s="176">
        <v>460</v>
      </c>
      <c r="E25" s="176">
        <v>80</v>
      </c>
      <c r="F25" s="176">
        <v>6</v>
      </c>
      <c r="G25" s="176">
        <v>159</v>
      </c>
      <c r="H25" s="176">
        <v>215</v>
      </c>
      <c r="I25" s="176"/>
      <c r="J25" s="176">
        <f t="shared" si="6"/>
        <v>380</v>
      </c>
      <c r="K25" s="176">
        <v>0</v>
      </c>
      <c r="L25" s="176">
        <f t="shared" si="7"/>
        <v>460</v>
      </c>
    </row>
    <row r="26" spans="1:12" x14ac:dyDescent="0.25">
      <c r="A26" s="168" t="s">
        <v>522</v>
      </c>
      <c r="B26" s="168" t="s">
        <v>11</v>
      </c>
      <c r="C26" s="168" t="s">
        <v>45</v>
      </c>
      <c r="D26" s="168">
        <v>68</v>
      </c>
      <c r="E26" s="168">
        <v>3</v>
      </c>
      <c r="F26" s="168"/>
      <c r="G26" s="168">
        <v>65</v>
      </c>
      <c r="H26" s="168"/>
      <c r="I26" s="168"/>
      <c r="J26" s="176">
        <f t="shared" si="6"/>
        <v>65</v>
      </c>
      <c r="K26" s="168">
        <v>0</v>
      </c>
      <c r="L26" s="176">
        <f t="shared" si="7"/>
        <v>68</v>
      </c>
    </row>
    <row r="27" spans="1:12" x14ac:dyDescent="0.25">
      <c r="A27" s="168" t="s">
        <v>523</v>
      </c>
      <c r="B27" s="168" t="s">
        <v>11</v>
      </c>
      <c r="C27" s="168" t="s">
        <v>47</v>
      </c>
      <c r="D27" s="168">
        <v>73</v>
      </c>
      <c r="E27" s="168">
        <v>34</v>
      </c>
      <c r="F27" s="168">
        <v>0</v>
      </c>
      <c r="G27" s="168">
        <v>39</v>
      </c>
      <c r="H27" s="168">
        <v>0</v>
      </c>
      <c r="I27" s="168">
        <v>0</v>
      </c>
      <c r="J27" s="176">
        <f t="shared" si="6"/>
        <v>39</v>
      </c>
      <c r="K27" s="168">
        <v>0</v>
      </c>
      <c r="L27" s="176">
        <f t="shared" si="7"/>
        <v>73</v>
      </c>
    </row>
    <row r="28" spans="1:12" x14ac:dyDescent="0.25">
      <c r="A28" s="168" t="s">
        <v>524</v>
      </c>
      <c r="B28" s="168" t="s">
        <v>11</v>
      </c>
      <c r="C28" s="168" t="s">
        <v>48</v>
      </c>
      <c r="D28" s="168">
        <v>53</v>
      </c>
      <c r="E28" s="168">
        <v>0</v>
      </c>
      <c r="F28" s="168">
        <v>0</v>
      </c>
      <c r="G28" s="168">
        <v>0</v>
      </c>
      <c r="H28" s="168">
        <v>0</v>
      </c>
      <c r="I28" s="168"/>
      <c r="J28" s="176">
        <f t="shared" si="6"/>
        <v>0</v>
      </c>
      <c r="K28" s="168">
        <v>0</v>
      </c>
      <c r="L28" s="176">
        <f t="shared" si="7"/>
        <v>0</v>
      </c>
    </row>
    <row r="29" spans="1:12" x14ac:dyDescent="0.25">
      <c r="A29" s="168"/>
      <c r="B29" s="168"/>
      <c r="C29" s="174" t="s">
        <v>525</v>
      </c>
      <c r="D29" s="175">
        <f t="shared" ref="D29:L29" si="8">SUM(D23:D28)</f>
        <v>796</v>
      </c>
      <c r="E29" s="175">
        <f t="shared" si="8"/>
        <v>118</v>
      </c>
      <c r="F29" s="175">
        <f t="shared" si="8"/>
        <v>10</v>
      </c>
      <c r="G29" s="175">
        <f t="shared" si="8"/>
        <v>373</v>
      </c>
      <c r="H29" s="175">
        <f t="shared" si="8"/>
        <v>215</v>
      </c>
      <c r="I29" s="175">
        <f t="shared" si="8"/>
        <v>27</v>
      </c>
      <c r="J29" s="175">
        <f t="shared" si="8"/>
        <v>625</v>
      </c>
      <c r="K29" s="175">
        <f t="shared" si="8"/>
        <v>0</v>
      </c>
      <c r="L29" s="175">
        <f t="shared" si="8"/>
        <v>743</v>
      </c>
    </row>
    <row r="30" spans="1:12" x14ac:dyDescent="0.25">
      <c r="A30" s="168" t="s">
        <v>526</v>
      </c>
      <c r="B30" s="168" t="s">
        <v>13</v>
      </c>
      <c r="C30" s="175" t="s">
        <v>31</v>
      </c>
      <c r="D30" s="169">
        <v>11</v>
      </c>
      <c r="E30" s="169">
        <v>1</v>
      </c>
      <c r="F30" s="169">
        <v>1</v>
      </c>
      <c r="G30" s="169">
        <v>4</v>
      </c>
      <c r="H30" s="169">
        <v>5</v>
      </c>
      <c r="I30" s="169">
        <v>0</v>
      </c>
      <c r="J30" s="169">
        <f t="shared" ref="J30:J31" si="9">+F30+G30+H30+I30</f>
        <v>10</v>
      </c>
      <c r="K30" s="169">
        <v>0</v>
      </c>
      <c r="L30" s="169">
        <f t="shared" ref="L30:L33" si="10">+E30+J30+K30</f>
        <v>11</v>
      </c>
    </row>
    <row r="31" spans="1:12" x14ac:dyDescent="0.25">
      <c r="A31" s="168" t="s">
        <v>527</v>
      </c>
      <c r="B31" s="168" t="s">
        <v>13</v>
      </c>
      <c r="C31" s="175" t="s">
        <v>57</v>
      </c>
      <c r="D31" s="169">
        <v>9</v>
      </c>
      <c r="E31" s="169">
        <v>0</v>
      </c>
      <c r="F31" s="169">
        <v>0</v>
      </c>
      <c r="G31" s="169">
        <v>9</v>
      </c>
      <c r="H31" s="169">
        <v>0</v>
      </c>
      <c r="I31" s="169">
        <v>0</v>
      </c>
      <c r="J31" s="169">
        <f t="shared" si="9"/>
        <v>9</v>
      </c>
      <c r="K31" s="169">
        <v>0</v>
      </c>
      <c r="L31" s="169">
        <f t="shared" si="10"/>
        <v>9</v>
      </c>
    </row>
    <row r="32" spans="1:12" x14ac:dyDescent="0.25">
      <c r="A32" s="168" t="s">
        <v>528</v>
      </c>
      <c r="B32" s="168" t="s">
        <v>13</v>
      </c>
      <c r="C32" s="175" t="s">
        <v>36</v>
      </c>
      <c r="D32" s="173">
        <v>4</v>
      </c>
      <c r="E32" s="173">
        <v>2</v>
      </c>
      <c r="F32" s="173">
        <v>0</v>
      </c>
      <c r="G32" s="173">
        <v>0</v>
      </c>
      <c r="H32" s="173">
        <v>0</v>
      </c>
      <c r="I32" s="173">
        <v>0</v>
      </c>
      <c r="J32" s="173">
        <v>0</v>
      </c>
      <c r="K32" s="173">
        <v>0</v>
      </c>
      <c r="L32" s="173">
        <f t="shared" si="10"/>
        <v>2</v>
      </c>
    </row>
    <row r="33" spans="1:12" s="172" customFormat="1" x14ac:dyDescent="0.25">
      <c r="A33" s="170" t="s">
        <v>529</v>
      </c>
      <c r="B33" s="170" t="s">
        <v>13</v>
      </c>
      <c r="C33" s="177" t="s">
        <v>53</v>
      </c>
      <c r="D33" s="178">
        <v>17</v>
      </c>
      <c r="E33" s="179">
        <v>1</v>
      </c>
      <c r="F33" s="179">
        <v>1</v>
      </c>
      <c r="G33" s="179">
        <v>13</v>
      </c>
      <c r="H33" s="179">
        <v>0</v>
      </c>
      <c r="I33" s="179">
        <v>2</v>
      </c>
      <c r="J33" s="179">
        <f t="shared" ref="J33" si="11">+F33+G33+H33+I33</f>
        <v>16</v>
      </c>
      <c r="K33" s="179">
        <v>0</v>
      </c>
      <c r="L33" s="179">
        <f t="shared" si="10"/>
        <v>17</v>
      </c>
    </row>
    <row r="34" spans="1:12" x14ac:dyDescent="0.25">
      <c r="A34" s="168" t="s">
        <v>530</v>
      </c>
      <c r="B34" s="168" t="s">
        <v>13</v>
      </c>
      <c r="C34" s="175" t="s">
        <v>399</v>
      </c>
      <c r="D34" s="169">
        <v>38</v>
      </c>
      <c r="E34" s="169">
        <v>6</v>
      </c>
      <c r="F34" s="169">
        <v>0</v>
      </c>
      <c r="G34" s="169">
        <v>12</v>
      </c>
      <c r="H34" s="169">
        <v>20</v>
      </c>
      <c r="I34" s="169"/>
      <c r="J34" s="169">
        <v>32</v>
      </c>
      <c r="K34" s="169"/>
      <c r="L34" s="169">
        <v>38</v>
      </c>
    </row>
    <row r="35" spans="1:12" x14ac:dyDescent="0.25">
      <c r="A35" s="168" t="s">
        <v>531</v>
      </c>
      <c r="B35" s="168" t="s">
        <v>13</v>
      </c>
      <c r="C35" s="175" t="s">
        <v>43</v>
      </c>
      <c r="D35" s="173">
        <v>51</v>
      </c>
      <c r="E35" s="173">
        <v>5</v>
      </c>
      <c r="F35" s="173">
        <v>2</v>
      </c>
      <c r="G35" s="173">
        <v>10</v>
      </c>
      <c r="H35" s="173">
        <v>0</v>
      </c>
      <c r="I35" s="173">
        <v>0</v>
      </c>
      <c r="J35" s="173">
        <f t="shared" ref="J35:J37" si="12">F35+G35+H35+I35</f>
        <v>12</v>
      </c>
      <c r="K35" s="173">
        <v>0</v>
      </c>
      <c r="L35" s="173">
        <f t="shared" ref="L35:L37" si="13">+E35+J35+K35</f>
        <v>17</v>
      </c>
    </row>
    <row r="36" spans="1:12" x14ac:dyDescent="0.25">
      <c r="A36" s="168" t="s">
        <v>532</v>
      </c>
      <c r="B36" s="168" t="s">
        <v>13</v>
      </c>
      <c r="C36" s="175" t="s">
        <v>45</v>
      </c>
      <c r="D36" s="168">
        <v>49</v>
      </c>
      <c r="E36" s="168">
        <v>0</v>
      </c>
      <c r="F36" s="168">
        <v>0</v>
      </c>
      <c r="G36" s="168">
        <v>49</v>
      </c>
      <c r="H36" s="168">
        <v>0</v>
      </c>
      <c r="I36" s="168">
        <v>0</v>
      </c>
      <c r="J36" s="168">
        <f t="shared" si="12"/>
        <v>49</v>
      </c>
      <c r="K36" s="168">
        <v>0</v>
      </c>
      <c r="L36" s="168">
        <f t="shared" si="13"/>
        <v>49</v>
      </c>
    </row>
    <row r="37" spans="1:12" x14ac:dyDescent="0.25">
      <c r="A37" s="168" t="s">
        <v>533</v>
      </c>
      <c r="B37" s="168" t="s">
        <v>13</v>
      </c>
      <c r="C37" s="175" t="s">
        <v>47</v>
      </c>
      <c r="D37" s="168">
        <v>13</v>
      </c>
      <c r="E37" s="168">
        <v>13</v>
      </c>
      <c r="F37" s="168">
        <v>0</v>
      </c>
      <c r="G37" s="168">
        <v>0</v>
      </c>
      <c r="H37" s="168">
        <v>0</v>
      </c>
      <c r="I37" s="168">
        <v>0</v>
      </c>
      <c r="J37" s="168">
        <f t="shared" si="12"/>
        <v>0</v>
      </c>
      <c r="K37" s="168">
        <v>0</v>
      </c>
      <c r="L37" s="168">
        <f t="shared" si="13"/>
        <v>13</v>
      </c>
    </row>
    <row r="38" spans="1:12" x14ac:dyDescent="0.25">
      <c r="A38" s="168"/>
      <c r="B38" s="168"/>
      <c r="C38" s="174" t="s">
        <v>534</v>
      </c>
      <c r="D38" s="175">
        <f t="shared" ref="D38:L38" si="14">SUM(D30:D37)</f>
        <v>192</v>
      </c>
      <c r="E38" s="175">
        <f t="shared" si="14"/>
        <v>28</v>
      </c>
      <c r="F38" s="175">
        <f t="shared" si="14"/>
        <v>4</v>
      </c>
      <c r="G38" s="175">
        <f t="shared" si="14"/>
        <v>97</v>
      </c>
      <c r="H38" s="175">
        <f t="shared" si="14"/>
        <v>25</v>
      </c>
      <c r="I38" s="175">
        <f t="shared" si="14"/>
        <v>2</v>
      </c>
      <c r="J38" s="175">
        <f t="shared" si="14"/>
        <v>128</v>
      </c>
      <c r="K38" s="175">
        <f t="shared" si="14"/>
        <v>0</v>
      </c>
      <c r="L38" s="175">
        <f t="shared" si="14"/>
        <v>156</v>
      </c>
    </row>
    <row r="39" spans="1:12" x14ac:dyDescent="0.25">
      <c r="A39" s="168" t="s">
        <v>535</v>
      </c>
      <c r="B39" s="180" t="s">
        <v>14</v>
      </c>
      <c r="C39" s="181" t="s">
        <v>57</v>
      </c>
      <c r="D39" s="182">
        <v>9</v>
      </c>
      <c r="E39" s="182">
        <v>0</v>
      </c>
      <c r="F39" s="182">
        <v>0</v>
      </c>
      <c r="G39" s="182">
        <v>9</v>
      </c>
      <c r="H39" s="182">
        <v>0</v>
      </c>
      <c r="I39" s="182">
        <v>0</v>
      </c>
      <c r="J39" s="182">
        <f t="shared" ref="J39" si="15">+F39+G39+H39+I39</f>
        <v>9</v>
      </c>
      <c r="K39" s="182">
        <v>0</v>
      </c>
      <c r="L39" s="182">
        <f t="shared" ref="L39:L45" si="16">+E39+J39+K39</f>
        <v>9</v>
      </c>
    </row>
    <row r="40" spans="1:12" x14ac:dyDescent="0.25">
      <c r="A40" s="168" t="s">
        <v>536</v>
      </c>
      <c r="B40" s="180" t="s">
        <v>14</v>
      </c>
      <c r="C40" s="181" t="s">
        <v>33</v>
      </c>
      <c r="D40" s="173">
        <v>8</v>
      </c>
      <c r="E40" s="173">
        <v>8</v>
      </c>
      <c r="F40" s="173">
        <v>0</v>
      </c>
      <c r="G40" s="173">
        <v>0</v>
      </c>
      <c r="H40" s="173">
        <v>0</v>
      </c>
      <c r="I40" s="173">
        <v>0</v>
      </c>
      <c r="J40" s="173">
        <f t="shared" ref="J40:J50" si="17">F40+G40+H40+I40</f>
        <v>0</v>
      </c>
      <c r="K40" s="173">
        <v>0</v>
      </c>
      <c r="L40" s="173">
        <f t="shared" si="16"/>
        <v>8</v>
      </c>
    </row>
    <row r="41" spans="1:12" x14ac:dyDescent="0.25">
      <c r="A41" s="168" t="s">
        <v>537</v>
      </c>
      <c r="B41" s="180" t="s">
        <v>14</v>
      </c>
      <c r="C41" s="181" t="s">
        <v>36</v>
      </c>
      <c r="D41" s="168">
        <v>23</v>
      </c>
      <c r="E41" s="168">
        <v>9</v>
      </c>
      <c r="F41" s="168">
        <v>0</v>
      </c>
      <c r="G41" s="168">
        <v>0</v>
      </c>
      <c r="H41" s="168">
        <v>14</v>
      </c>
      <c r="I41" s="168">
        <v>0</v>
      </c>
      <c r="J41" s="168">
        <f t="shared" si="17"/>
        <v>14</v>
      </c>
      <c r="K41" s="168">
        <v>0</v>
      </c>
      <c r="L41" s="168">
        <f t="shared" si="16"/>
        <v>23</v>
      </c>
    </row>
    <row r="42" spans="1:12" s="172" customFormat="1" x14ac:dyDescent="0.25">
      <c r="A42" s="170" t="s">
        <v>538</v>
      </c>
      <c r="B42" s="183" t="s">
        <v>14</v>
      </c>
      <c r="C42" s="184" t="s">
        <v>53</v>
      </c>
      <c r="D42" s="170">
        <v>18</v>
      </c>
      <c r="E42" s="170">
        <v>1</v>
      </c>
      <c r="F42" s="170">
        <v>1</v>
      </c>
      <c r="G42" s="170">
        <v>16</v>
      </c>
      <c r="H42" s="170">
        <v>0</v>
      </c>
      <c r="I42" s="170">
        <v>0</v>
      </c>
      <c r="J42" s="168">
        <f t="shared" si="17"/>
        <v>17</v>
      </c>
      <c r="K42" s="170">
        <v>0</v>
      </c>
      <c r="L42" s="170">
        <f t="shared" si="16"/>
        <v>18</v>
      </c>
    </row>
    <row r="43" spans="1:12" x14ac:dyDescent="0.25">
      <c r="A43" s="168" t="s">
        <v>539</v>
      </c>
      <c r="B43" s="180" t="s">
        <v>14</v>
      </c>
      <c r="C43" s="181" t="s">
        <v>55</v>
      </c>
      <c r="D43" s="168">
        <v>12</v>
      </c>
      <c r="E43" s="168">
        <v>12</v>
      </c>
      <c r="F43" s="168">
        <v>0</v>
      </c>
      <c r="G43" s="168">
        <v>0</v>
      </c>
      <c r="H43" s="168">
        <v>0</v>
      </c>
      <c r="I43" s="168">
        <v>0</v>
      </c>
      <c r="J43" s="168">
        <f t="shared" si="17"/>
        <v>0</v>
      </c>
      <c r="K43" s="168">
        <v>0</v>
      </c>
      <c r="L43" s="168">
        <f t="shared" si="16"/>
        <v>12</v>
      </c>
    </row>
    <row r="44" spans="1:12" x14ac:dyDescent="0.25">
      <c r="A44" s="168" t="s">
        <v>540</v>
      </c>
      <c r="B44" s="180" t="s">
        <v>14</v>
      </c>
      <c r="C44" s="181" t="s">
        <v>41</v>
      </c>
      <c r="D44" s="168">
        <v>10</v>
      </c>
      <c r="E44" s="168">
        <v>0</v>
      </c>
      <c r="F44" s="168">
        <v>0</v>
      </c>
      <c r="G44" s="168">
        <v>0</v>
      </c>
      <c r="H44" s="168">
        <v>10</v>
      </c>
      <c r="I44" s="168">
        <v>0</v>
      </c>
      <c r="J44" s="168">
        <f t="shared" si="17"/>
        <v>10</v>
      </c>
      <c r="K44" s="168">
        <v>0</v>
      </c>
      <c r="L44" s="168">
        <f t="shared" si="16"/>
        <v>10</v>
      </c>
    </row>
    <row r="45" spans="1:12" x14ac:dyDescent="0.25">
      <c r="A45" s="168" t="s">
        <v>541</v>
      </c>
      <c r="B45" s="180" t="s">
        <v>14</v>
      </c>
      <c r="C45" s="181" t="s">
        <v>66</v>
      </c>
      <c r="D45" s="168">
        <v>22</v>
      </c>
      <c r="E45" s="168">
        <v>0</v>
      </c>
      <c r="F45" s="168">
        <v>0</v>
      </c>
      <c r="G45" s="168">
        <v>0</v>
      </c>
      <c r="H45" s="168">
        <v>0</v>
      </c>
      <c r="I45" s="168">
        <v>0</v>
      </c>
      <c r="J45" s="168">
        <f t="shared" si="17"/>
        <v>0</v>
      </c>
      <c r="K45" s="168">
        <v>0</v>
      </c>
      <c r="L45" s="168">
        <f t="shared" si="16"/>
        <v>0</v>
      </c>
    </row>
    <row r="46" spans="1:12" x14ac:dyDescent="0.25">
      <c r="A46" s="168" t="s">
        <v>542</v>
      </c>
      <c r="B46" s="180" t="s">
        <v>14</v>
      </c>
      <c r="C46" s="181" t="s">
        <v>399</v>
      </c>
      <c r="D46" s="185">
        <v>95</v>
      </c>
      <c r="E46" s="185">
        <v>21</v>
      </c>
      <c r="F46" s="185">
        <v>1</v>
      </c>
      <c r="G46" s="185">
        <v>28</v>
      </c>
      <c r="H46" s="185">
        <v>45</v>
      </c>
      <c r="I46" s="185">
        <v>0</v>
      </c>
      <c r="J46" s="168">
        <f t="shared" si="17"/>
        <v>74</v>
      </c>
      <c r="K46" s="185">
        <v>0</v>
      </c>
      <c r="L46" s="185">
        <v>95</v>
      </c>
    </row>
    <row r="47" spans="1:12" x14ac:dyDescent="0.25">
      <c r="A47" s="168" t="s">
        <v>543</v>
      </c>
      <c r="B47" s="180" t="s">
        <v>14</v>
      </c>
      <c r="C47" s="181" t="s">
        <v>43</v>
      </c>
      <c r="D47" s="168">
        <v>3</v>
      </c>
      <c r="E47" s="168">
        <v>1</v>
      </c>
      <c r="F47" s="168">
        <v>0</v>
      </c>
      <c r="G47" s="168">
        <v>2</v>
      </c>
      <c r="H47" s="168">
        <v>0</v>
      </c>
      <c r="I47" s="168">
        <v>0</v>
      </c>
      <c r="J47" s="168">
        <f t="shared" si="17"/>
        <v>2</v>
      </c>
      <c r="K47" s="168">
        <v>0</v>
      </c>
      <c r="L47" s="168">
        <f t="shared" ref="L47:L50" si="18">+E47+J47+K47</f>
        <v>3</v>
      </c>
    </row>
    <row r="48" spans="1:12" x14ac:dyDescent="0.25">
      <c r="A48" s="168" t="s">
        <v>544</v>
      </c>
      <c r="B48" s="180" t="s">
        <v>14</v>
      </c>
      <c r="C48" s="181" t="s">
        <v>45</v>
      </c>
      <c r="D48" s="168">
        <v>88</v>
      </c>
      <c r="E48" s="168">
        <v>12</v>
      </c>
      <c r="F48" s="168">
        <v>0</v>
      </c>
      <c r="G48" s="168">
        <v>0</v>
      </c>
      <c r="H48" s="168">
        <v>76</v>
      </c>
      <c r="I48" s="168">
        <v>0</v>
      </c>
      <c r="J48" s="168">
        <f t="shared" si="17"/>
        <v>76</v>
      </c>
      <c r="K48" s="168">
        <v>0</v>
      </c>
      <c r="L48" s="168">
        <f t="shared" si="18"/>
        <v>88</v>
      </c>
    </row>
    <row r="49" spans="1:12" x14ac:dyDescent="0.25">
      <c r="A49" s="168" t="s">
        <v>545</v>
      </c>
      <c r="B49" s="180" t="s">
        <v>14</v>
      </c>
      <c r="C49" s="181" t="s">
        <v>47</v>
      </c>
      <c r="D49" s="168">
        <v>9</v>
      </c>
      <c r="E49" s="168">
        <v>5</v>
      </c>
      <c r="F49" s="168">
        <v>0</v>
      </c>
      <c r="G49" s="168">
        <v>4</v>
      </c>
      <c r="H49" s="168">
        <v>0</v>
      </c>
      <c r="I49" s="168">
        <v>0</v>
      </c>
      <c r="J49" s="168">
        <f t="shared" si="17"/>
        <v>4</v>
      </c>
      <c r="K49" s="168">
        <v>0</v>
      </c>
      <c r="L49" s="168">
        <f t="shared" si="18"/>
        <v>9</v>
      </c>
    </row>
    <row r="50" spans="1:12" x14ac:dyDescent="0.25">
      <c r="A50" s="168" t="s">
        <v>546</v>
      </c>
      <c r="B50" s="180" t="s">
        <v>14</v>
      </c>
      <c r="C50" s="181" t="s">
        <v>48</v>
      </c>
      <c r="D50" s="168">
        <v>9</v>
      </c>
      <c r="E50" s="168">
        <v>4</v>
      </c>
      <c r="F50" s="168">
        <v>0</v>
      </c>
      <c r="G50" s="168">
        <v>5</v>
      </c>
      <c r="H50" s="168">
        <v>0</v>
      </c>
      <c r="I50" s="168">
        <v>0</v>
      </c>
      <c r="J50" s="168">
        <f t="shared" si="17"/>
        <v>5</v>
      </c>
      <c r="K50" s="168">
        <v>0</v>
      </c>
      <c r="L50" s="168">
        <f t="shared" si="18"/>
        <v>9</v>
      </c>
    </row>
    <row r="51" spans="1:12" x14ac:dyDescent="0.25">
      <c r="A51" s="168"/>
      <c r="B51" s="168"/>
      <c r="C51" s="174" t="s">
        <v>547</v>
      </c>
      <c r="D51" s="175">
        <f t="shared" ref="D51:L51" si="19">SUM(D39:D50)</f>
        <v>306</v>
      </c>
      <c r="E51" s="175">
        <f t="shared" si="19"/>
        <v>73</v>
      </c>
      <c r="F51" s="175">
        <f t="shared" si="19"/>
        <v>2</v>
      </c>
      <c r="G51" s="175">
        <f t="shared" si="19"/>
        <v>64</v>
      </c>
      <c r="H51" s="175">
        <f t="shared" si="19"/>
        <v>145</v>
      </c>
      <c r="I51" s="175">
        <f t="shared" si="19"/>
        <v>0</v>
      </c>
      <c r="J51" s="175">
        <f t="shared" si="19"/>
        <v>211</v>
      </c>
      <c r="K51" s="175">
        <f t="shared" si="19"/>
        <v>0</v>
      </c>
      <c r="L51" s="175">
        <f t="shared" si="19"/>
        <v>284</v>
      </c>
    </row>
    <row r="52" spans="1:12" x14ac:dyDescent="0.25">
      <c r="A52" s="168" t="s">
        <v>548</v>
      </c>
      <c r="B52" s="168" t="s">
        <v>10</v>
      </c>
      <c r="C52" s="175" t="s">
        <v>33</v>
      </c>
      <c r="D52" s="168">
        <v>19</v>
      </c>
      <c r="E52" s="168">
        <v>6</v>
      </c>
      <c r="F52" s="168">
        <v>0</v>
      </c>
      <c r="G52" s="168">
        <v>13</v>
      </c>
      <c r="H52" s="168">
        <v>0</v>
      </c>
      <c r="I52" s="168">
        <v>0</v>
      </c>
      <c r="J52" s="168">
        <f t="shared" ref="J52:J63" si="20">F52+G52+H52+I52</f>
        <v>13</v>
      </c>
      <c r="K52" s="168">
        <v>0</v>
      </c>
      <c r="L52" s="168">
        <f t="shared" ref="L52" si="21">+E52+J52+K52</f>
        <v>19</v>
      </c>
    </row>
    <row r="53" spans="1:12" x14ac:dyDescent="0.25">
      <c r="A53" s="168" t="s">
        <v>549</v>
      </c>
      <c r="B53" s="168" t="s">
        <v>10</v>
      </c>
      <c r="C53" s="175" t="s">
        <v>37</v>
      </c>
      <c r="D53" s="176">
        <v>16</v>
      </c>
      <c r="E53" s="176">
        <v>4</v>
      </c>
      <c r="F53" s="176"/>
      <c r="G53" s="176">
        <v>2</v>
      </c>
      <c r="H53" s="176"/>
      <c r="I53" s="176"/>
      <c r="J53" s="168">
        <f t="shared" si="20"/>
        <v>2</v>
      </c>
      <c r="K53" s="176"/>
      <c r="L53" s="176">
        <v>6</v>
      </c>
    </row>
    <row r="54" spans="1:12" s="172" customFormat="1" x14ac:dyDescent="0.25">
      <c r="A54" s="170" t="s">
        <v>550</v>
      </c>
      <c r="B54" s="170" t="s">
        <v>10</v>
      </c>
      <c r="C54" s="177" t="s">
        <v>53</v>
      </c>
      <c r="D54" s="170">
        <v>21</v>
      </c>
      <c r="E54" s="170">
        <v>0</v>
      </c>
      <c r="F54" s="170">
        <v>0</v>
      </c>
      <c r="G54" s="170">
        <v>0</v>
      </c>
      <c r="H54" s="170">
        <v>0</v>
      </c>
      <c r="I54" s="170">
        <v>0</v>
      </c>
      <c r="J54" s="168">
        <f t="shared" si="20"/>
        <v>0</v>
      </c>
      <c r="K54" s="170">
        <v>0</v>
      </c>
      <c r="L54" s="170">
        <f t="shared" ref="L54:L55" si="22">+E54+J54+K54</f>
        <v>0</v>
      </c>
    </row>
    <row r="55" spans="1:12" x14ac:dyDescent="0.25">
      <c r="A55" s="168" t="s">
        <v>551</v>
      </c>
      <c r="B55" s="168" t="s">
        <v>10</v>
      </c>
      <c r="C55" s="175" t="s">
        <v>66</v>
      </c>
      <c r="D55" s="168">
        <v>48</v>
      </c>
      <c r="E55" s="168">
        <v>9</v>
      </c>
      <c r="F55" s="168">
        <v>0</v>
      </c>
      <c r="G55" s="168">
        <v>0</v>
      </c>
      <c r="H55" s="168">
        <v>0</v>
      </c>
      <c r="I55" s="168">
        <v>0</v>
      </c>
      <c r="J55" s="168">
        <f t="shared" si="20"/>
        <v>0</v>
      </c>
      <c r="K55" s="168">
        <v>0</v>
      </c>
      <c r="L55" s="168">
        <f t="shared" si="22"/>
        <v>9</v>
      </c>
    </row>
    <row r="56" spans="1:12" x14ac:dyDescent="0.25">
      <c r="A56" s="168" t="s">
        <v>552</v>
      </c>
      <c r="B56" s="168" t="s">
        <v>10</v>
      </c>
      <c r="C56" s="175" t="s">
        <v>399</v>
      </c>
      <c r="D56" s="168">
        <v>389</v>
      </c>
      <c r="E56" s="168">
        <v>80</v>
      </c>
      <c r="F56" s="168">
        <v>3</v>
      </c>
      <c r="G56" s="168">
        <v>125</v>
      </c>
      <c r="H56" s="168">
        <v>181</v>
      </c>
      <c r="I56" s="168"/>
      <c r="J56" s="168">
        <f t="shared" si="20"/>
        <v>309</v>
      </c>
      <c r="K56" s="168"/>
      <c r="L56" s="168">
        <v>389</v>
      </c>
    </row>
    <row r="57" spans="1:12" x14ac:dyDescent="0.25">
      <c r="A57" s="168" t="s">
        <v>553</v>
      </c>
      <c r="B57" s="168" t="s">
        <v>10</v>
      </c>
      <c r="C57" s="175" t="s">
        <v>43</v>
      </c>
      <c r="D57" s="168">
        <v>28</v>
      </c>
      <c r="E57" s="168">
        <v>3</v>
      </c>
      <c r="F57" s="168">
        <v>1</v>
      </c>
      <c r="G57" s="168">
        <v>17</v>
      </c>
      <c r="H57" s="168">
        <v>0</v>
      </c>
      <c r="I57" s="168">
        <v>0</v>
      </c>
      <c r="J57" s="168">
        <f t="shared" si="20"/>
        <v>18</v>
      </c>
      <c r="K57" s="168">
        <v>0</v>
      </c>
      <c r="L57" s="168">
        <f t="shared" ref="L57:L58" si="23">+E57+J57+K57</f>
        <v>21</v>
      </c>
    </row>
    <row r="58" spans="1:12" x14ac:dyDescent="0.25">
      <c r="A58" s="168" t="s">
        <v>554</v>
      </c>
      <c r="B58" s="168" t="s">
        <v>10</v>
      </c>
      <c r="C58" s="175" t="s">
        <v>45</v>
      </c>
      <c r="D58" s="168">
        <v>222</v>
      </c>
      <c r="E58" s="168">
        <v>158</v>
      </c>
      <c r="F58" s="168">
        <v>0</v>
      </c>
      <c r="G58" s="168">
        <v>64</v>
      </c>
      <c r="H58" s="168">
        <v>0</v>
      </c>
      <c r="I58" s="168">
        <v>0</v>
      </c>
      <c r="J58" s="168">
        <f t="shared" si="20"/>
        <v>64</v>
      </c>
      <c r="K58" s="168">
        <v>0</v>
      </c>
      <c r="L58" s="168">
        <f t="shared" si="23"/>
        <v>222</v>
      </c>
    </row>
    <row r="59" spans="1:12" x14ac:dyDescent="0.25">
      <c r="A59" s="168" t="s">
        <v>555</v>
      </c>
      <c r="B59" s="168" t="s">
        <v>10</v>
      </c>
      <c r="C59" s="175" t="s">
        <v>46</v>
      </c>
      <c r="D59" s="186">
        <v>6</v>
      </c>
      <c r="E59" s="187">
        <v>4</v>
      </c>
      <c r="F59" s="187">
        <v>0</v>
      </c>
      <c r="G59" s="187">
        <v>0</v>
      </c>
      <c r="H59" s="187">
        <v>0</v>
      </c>
      <c r="I59" s="187">
        <v>1</v>
      </c>
      <c r="J59" s="168">
        <f t="shared" si="20"/>
        <v>1</v>
      </c>
      <c r="K59" s="187">
        <v>0</v>
      </c>
      <c r="L59" s="188">
        <v>5</v>
      </c>
    </row>
    <row r="60" spans="1:12" x14ac:dyDescent="0.25">
      <c r="A60" s="168" t="s">
        <v>556</v>
      </c>
      <c r="B60" s="168" t="s">
        <v>10</v>
      </c>
      <c r="C60" s="175" t="s">
        <v>47</v>
      </c>
      <c r="D60" s="168">
        <v>12</v>
      </c>
      <c r="E60" s="168">
        <v>12</v>
      </c>
      <c r="F60" s="168">
        <v>0</v>
      </c>
      <c r="G60" s="168">
        <v>0</v>
      </c>
      <c r="H60" s="168">
        <v>0</v>
      </c>
      <c r="I60" s="168">
        <v>0</v>
      </c>
      <c r="J60" s="168">
        <f t="shared" si="20"/>
        <v>0</v>
      </c>
      <c r="K60" s="168">
        <v>0</v>
      </c>
      <c r="L60" s="168">
        <f t="shared" ref="L60:L63" si="24">+E60+J60+K60</f>
        <v>12</v>
      </c>
    </row>
    <row r="61" spans="1:12" x14ac:dyDescent="0.25">
      <c r="A61" s="168" t="s">
        <v>557</v>
      </c>
      <c r="B61" s="168" t="s">
        <v>10</v>
      </c>
      <c r="C61" s="175" t="s">
        <v>48</v>
      </c>
      <c r="D61" s="168">
        <v>149</v>
      </c>
      <c r="E61" s="168">
        <v>10</v>
      </c>
      <c r="F61" s="168">
        <v>2</v>
      </c>
      <c r="G61" s="168">
        <v>137</v>
      </c>
      <c r="H61" s="168">
        <v>0</v>
      </c>
      <c r="I61" s="168">
        <v>0</v>
      </c>
      <c r="J61" s="168">
        <f t="shared" si="20"/>
        <v>139</v>
      </c>
      <c r="K61" s="168">
        <v>0</v>
      </c>
      <c r="L61" s="168">
        <f t="shared" si="24"/>
        <v>149</v>
      </c>
    </row>
    <row r="62" spans="1:12" x14ac:dyDescent="0.25">
      <c r="A62" s="168" t="s">
        <v>558</v>
      </c>
      <c r="B62" s="168" t="s">
        <v>10</v>
      </c>
      <c r="C62" s="175" t="s">
        <v>49</v>
      </c>
      <c r="D62" s="168">
        <v>8</v>
      </c>
      <c r="E62" s="168">
        <v>8</v>
      </c>
      <c r="F62" s="168">
        <v>0</v>
      </c>
      <c r="G62" s="168">
        <v>0</v>
      </c>
      <c r="H62" s="168">
        <v>0</v>
      </c>
      <c r="I62" s="168">
        <v>0</v>
      </c>
      <c r="J62" s="168">
        <f t="shared" si="20"/>
        <v>0</v>
      </c>
      <c r="K62" s="168">
        <v>0</v>
      </c>
      <c r="L62" s="168">
        <f t="shared" si="24"/>
        <v>8</v>
      </c>
    </row>
    <row r="63" spans="1:12" x14ac:dyDescent="0.25">
      <c r="A63" s="168" t="s">
        <v>559</v>
      </c>
      <c r="B63" s="168" t="s">
        <v>10</v>
      </c>
      <c r="C63" s="175" t="s">
        <v>560</v>
      </c>
      <c r="D63" s="168">
        <v>5</v>
      </c>
      <c r="E63" s="168">
        <v>4</v>
      </c>
      <c r="F63" s="168">
        <v>0</v>
      </c>
      <c r="G63" s="168">
        <v>0</v>
      </c>
      <c r="H63" s="168">
        <v>1</v>
      </c>
      <c r="I63" s="168">
        <v>0</v>
      </c>
      <c r="J63" s="168">
        <f t="shared" si="20"/>
        <v>1</v>
      </c>
      <c r="K63" s="168">
        <v>0</v>
      </c>
      <c r="L63" s="168">
        <f t="shared" si="24"/>
        <v>5</v>
      </c>
    </row>
    <row r="64" spans="1:12" x14ac:dyDescent="0.25">
      <c r="A64" s="168"/>
      <c r="B64" s="168"/>
      <c r="C64" s="174" t="s">
        <v>561</v>
      </c>
      <c r="D64" s="175">
        <f t="shared" ref="D64:L64" si="25">SUM(D52:D63)</f>
        <v>923</v>
      </c>
      <c r="E64" s="175">
        <f t="shared" si="25"/>
        <v>298</v>
      </c>
      <c r="F64" s="175">
        <f t="shared" si="25"/>
        <v>6</v>
      </c>
      <c r="G64" s="175">
        <f t="shared" si="25"/>
        <v>358</v>
      </c>
      <c r="H64" s="175">
        <f t="shared" si="25"/>
        <v>182</v>
      </c>
      <c r="I64" s="175">
        <f t="shared" si="25"/>
        <v>1</v>
      </c>
      <c r="J64" s="175">
        <f t="shared" si="25"/>
        <v>547</v>
      </c>
      <c r="K64" s="175">
        <f t="shared" si="25"/>
        <v>0</v>
      </c>
      <c r="L64" s="175">
        <f t="shared" si="25"/>
        <v>845</v>
      </c>
    </row>
    <row r="65" spans="1:12" x14ac:dyDescent="0.25">
      <c r="A65" s="168" t="s">
        <v>562</v>
      </c>
      <c r="B65" s="168" t="s">
        <v>20</v>
      </c>
      <c r="C65" s="168" t="s">
        <v>36</v>
      </c>
      <c r="D65" s="168">
        <v>21</v>
      </c>
      <c r="E65" s="168">
        <v>2</v>
      </c>
      <c r="F65" s="168">
        <v>7</v>
      </c>
      <c r="G65" s="168">
        <v>12</v>
      </c>
      <c r="H65" s="168">
        <v>0</v>
      </c>
      <c r="I65" s="168">
        <v>0</v>
      </c>
      <c r="J65" s="168">
        <f>F65+G65+H65+I65</f>
        <v>19</v>
      </c>
      <c r="K65" s="168">
        <v>0</v>
      </c>
      <c r="L65" s="168">
        <f t="shared" ref="L65:L75" si="26">+E65+J65+K65</f>
        <v>21</v>
      </c>
    </row>
    <row r="66" spans="1:12" x14ac:dyDescent="0.25">
      <c r="A66" s="168" t="s">
        <v>563</v>
      </c>
      <c r="B66" s="168" t="s">
        <v>20</v>
      </c>
      <c r="C66" s="168" t="s">
        <v>37</v>
      </c>
      <c r="D66" s="176">
        <v>11</v>
      </c>
      <c r="E66" s="176">
        <v>11</v>
      </c>
      <c r="F66" s="176">
        <v>0</v>
      </c>
      <c r="G66" s="176">
        <v>0</v>
      </c>
      <c r="H66" s="176">
        <v>0</v>
      </c>
      <c r="I66" s="176">
        <v>0</v>
      </c>
      <c r="J66" s="168">
        <f t="shared" ref="J66:J75" si="27">F66+G66+H66+I66</f>
        <v>0</v>
      </c>
      <c r="K66" s="176"/>
      <c r="L66" s="168">
        <f t="shared" si="26"/>
        <v>11</v>
      </c>
    </row>
    <row r="67" spans="1:12" x14ac:dyDescent="0.25">
      <c r="A67" s="168" t="s">
        <v>564</v>
      </c>
      <c r="B67" s="168" t="s">
        <v>20</v>
      </c>
      <c r="C67" s="168" t="s">
        <v>565</v>
      </c>
      <c r="D67" s="168">
        <v>11</v>
      </c>
      <c r="E67" s="168">
        <v>0</v>
      </c>
      <c r="F67" s="168">
        <v>0</v>
      </c>
      <c r="G67" s="168">
        <v>0</v>
      </c>
      <c r="H67" s="168">
        <v>0</v>
      </c>
      <c r="I67" s="168">
        <v>0</v>
      </c>
      <c r="J67" s="168">
        <f t="shared" si="27"/>
        <v>0</v>
      </c>
      <c r="K67" s="168">
        <v>0</v>
      </c>
      <c r="L67" s="168">
        <f t="shared" si="26"/>
        <v>0</v>
      </c>
    </row>
    <row r="68" spans="1:12" s="172" customFormat="1" x14ac:dyDescent="0.25">
      <c r="A68" s="170" t="s">
        <v>566</v>
      </c>
      <c r="B68" s="170" t="s">
        <v>20</v>
      </c>
      <c r="C68" s="170" t="s">
        <v>53</v>
      </c>
      <c r="D68" s="170">
        <v>74</v>
      </c>
      <c r="E68" s="170">
        <v>1</v>
      </c>
      <c r="F68" s="170">
        <v>2</v>
      </c>
      <c r="G68" s="170">
        <v>57</v>
      </c>
      <c r="H68" s="170">
        <v>0</v>
      </c>
      <c r="I68" s="170">
        <v>14</v>
      </c>
      <c r="J68" s="168">
        <f t="shared" si="27"/>
        <v>73</v>
      </c>
      <c r="K68" s="170">
        <v>0</v>
      </c>
      <c r="L68" s="168">
        <f t="shared" si="26"/>
        <v>74</v>
      </c>
    </row>
    <row r="69" spans="1:12" x14ac:dyDescent="0.25">
      <c r="A69" s="168" t="s">
        <v>567</v>
      </c>
      <c r="B69" s="168" t="s">
        <v>20</v>
      </c>
      <c r="C69" s="168" t="s">
        <v>55</v>
      </c>
      <c r="D69" s="168">
        <v>22</v>
      </c>
      <c r="E69" s="168">
        <v>0</v>
      </c>
      <c r="F69" s="168">
        <v>0</v>
      </c>
      <c r="G69" s="168">
        <v>22</v>
      </c>
      <c r="H69" s="168">
        <v>0</v>
      </c>
      <c r="I69" s="168">
        <v>0</v>
      </c>
      <c r="J69" s="168">
        <f t="shared" si="27"/>
        <v>22</v>
      </c>
      <c r="K69" s="168">
        <v>0</v>
      </c>
      <c r="L69" s="168">
        <f t="shared" si="26"/>
        <v>22</v>
      </c>
    </row>
    <row r="70" spans="1:12" x14ac:dyDescent="0.25">
      <c r="A70" s="168" t="s">
        <v>568</v>
      </c>
      <c r="B70" s="168" t="s">
        <v>20</v>
      </c>
      <c r="C70" s="168" t="s">
        <v>569</v>
      </c>
      <c r="D70" s="168">
        <v>10</v>
      </c>
      <c r="E70" s="168">
        <v>0</v>
      </c>
      <c r="F70" s="168">
        <v>0</v>
      </c>
      <c r="G70" s="168">
        <v>0</v>
      </c>
      <c r="H70" s="168">
        <v>0</v>
      </c>
      <c r="I70" s="168">
        <v>0</v>
      </c>
      <c r="J70" s="168">
        <f t="shared" si="27"/>
        <v>0</v>
      </c>
      <c r="K70" s="168">
        <v>0</v>
      </c>
      <c r="L70" s="168">
        <f t="shared" si="26"/>
        <v>0</v>
      </c>
    </row>
    <row r="71" spans="1:12" x14ac:dyDescent="0.25">
      <c r="A71" s="168" t="s">
        <v>570</v>
      </c>
      <c r="B71" s="168" t="s">
        <v>20</v>
      </c>
      <c r="C71" s="168" t="s">
        <v>66</v>
      </c>
      <c r="D71" s="168">
        <v>47</v>
      </c>
      <c r="E71" s="168">
        <v>11</v>
      </c>
      <c r="F71" s="168">
        <v>0</v>
      </c>
      <c r="G71" s="168">
        <v>0</v>
      </c>
      <c r="H71" s="168">
        <v>0</v>
      </c>
      <c r="I71" s="168">
        <v>0</v>
      </c>
      <c r="J71" s="168">
        <f t="shared" si="27"/>
        <v>0</v>
      </c>
      <c r="K71" s="168">
        <v>0</v>
      </c>
      <c r="L71" s="168">
        <f t="shared" si="26"/>
        <v>11</v>
      </c>
    </row>
    <row r="72" spans="1:12" x14ac:dyDescent="0.25">
      <c r="A72" s="168" t="s">
        <v>571</v>
      </c>
      <c r="B72" s="168" t="s">
        <v>20</v>
      </c>
      <c r="C72" s="168" t="s">
        <v>399</v>
      </c>
      <c r="D72" s="176">
        <v>87</v>
      </c>
      <c r="E72" s="176">
        <v>28</v>
      </c>
      <c r="F72" s="176">
        <v>1</v>
      </c>
      <c r="G72" s="176">
        <v>16</v>
      </c>
      <c r="H72" s="176">
        <v>42</v>
      </c>
      <c r="I72" s="176"/>
      <c r="J72" s="168">
        <f t="shared" si="27"/>
        <v>59</v>
      </c>
      <c r="K72" s="176"/>
      <c r="L72" s="168">
        <f t="shared" si="26"/>
        <v>87</v>
      </c>
    </row>
    <row r="73" spans="1:12" x14ac:dyDescent="0.25">
      <c r="A73" s="168" t="s">
        <v>572</v>
      </c>
      <c r="B73" s="168" t="s">
        <v>20</v>
      </c>
      <c r="C73" s="168" t="s">
        <v>45</v>
      </c>
      <c r="D73" s="168">
        <v>206</v>
      </c>
      <c r="E73" s="168">
        <v>40</v>
      </c>
      <c r="F73" s="168">
        <v>0</v>
      </c>
      <c r="G73" s="168">
        <v>0</v>
      </c>
      <c r="H73" s="168">
        <v>166</v>
      </c>
      <c r="I73" s="168">
        <v>0</v>
      </c>
      <c r="J73" s="168">
        <f t="shared" si="27"/>
        <v>166</v>
      </c>
      <c r="K73" s="168">
        <v>0</v>
      </c>
      <c r="L73" s="168">
        <f t="shared" si="26"/>
        <v>206</v>
      </c>
    </row>
    <row r="74" spans="1:12" x14ac:dyDescent="0.25">
      <c r="A74" s="168" t="s">
        <v>573</v>
      </c>
      <c r="B74" s="168" t="s">
        <v>20</v>
      </c>
      <c r="C74" s="168" t="s">
        <v>46</v>
      </c>
      <c r="D74" s="168">
        <v>16</v>
      </c>
      <c r="E74" s="187">
        <v>1</v>
      </c>
      <c r="F74" s="187">
        <v>0</v>
      </c>
      <c r="G74" s="187">
        <v>0</v>
      </c>
      <c r="H74" s="187">
        <v>0</v>
      </c>
      <c r="I74" s="187">
        <v>15</v>
      </c>
      <c r="J74" s="168">
        <f t="shared" si="27"/>
        <v>15</v>
      </c>
      <c r="K74" s="187">
        <v>0</v>
      </c>
      <c r="L74" s="168">
        <f t="shared" si="26"/>
        <v>16</v>
      </c>
    </row>
    <row r="75" spans="1:12" x14ac:dyDescent="0.25">
      <c r="A75" s="168" t="s">
        <v>574</v>
      </c>
      <c r="B75" s="168" t="s">
        <v>20</v>
      </c>
      <c r="C75" s="168" t="s">
        <v>47</v>
      </c>
      <c r="D75" s="168">
        <v>74</v>
      </c>
      <c r="E75" s="168">
        <v>44</v>
      </c>
      <c r="F75" s="168">
        <v>0</v>
      </c>
      <c r="G75" s="168">
        <v>30</v>
      </c>
      <c r="H75" s="168">
        <v>0</v>
      </c>
      <c r="I75" s="168">
        <v>0</v>
      </c>
      <c r="J75" s="168">
        <f t="shared" si="27"/>
        <v>30</v>
      </c>
      <c r="K75" s="168">
        <v>0</v>
      </c>
      <c r="L75" s="168">
        <f t="shared" si="26"/>
        <v>74</v>
      </c>
    </row>
    <row r="76" spans="1:12" x14ac:dyDescent="0.25">
      <c r="A76" s="168"/>
      <c r="B76" s="168"/>
      <c r="C76" s="174" t="s">
        <v>575</v>
      </c>
      <c r="D76" s="175">
        <f t="shared" ref="D76:L76" si="28">SUM(D65:D75)</f>
        <v>579</v>
      </c>
      <c r="E76" s="175">
        <f t="shared" si="28"/>
        <v>138</v>
      </c>
      <c r="F76" s="175">
        <f t="shared" si="28"/>
        <v>10</v>
      </c>
      <c r="G76" s="175">
        <f t="shared" si="28"/>
        <v>137</v>
      </c>
      <c r="H76" s="175">
        <f t="shared" si="28"/>
        <v>208</v>
      </c>
      <c r="I76" s="175">
        <f t="shared" si="28"/>
        <v>29</v>
      </c>
      <c r="J76" s="175">
        <f t="shared" si="28"/>
        <v>384</v>
      </c>
      <c r="K76" s="175">
        <f t="shared" si="28"/>
        <v>0</v>
      </c>
      <c r="L76" s="175">
        <f t="shared" si="28"/>
        <v>522</v>
      </c>
    </row>
    <row r="77" spans="1:12" x14ac:dyDescent="0.25">
      <c r="A77" s="168" t="s">
        <v>576</v>
      </c>
      <c r="B77" s="168" t="s">
        <v>18</v>
      </c>
      <c r="C77" s="180" t="s">
        <v>66</v>
      </c>
      <c r="D77" s="168">
        <v>48</v>
      </c>
      <c r="E77" s="168">
        <v>17</v>
      </c>
      <c r="F77" s="168">
        <v>0</v>
      </c>
      <c r="G77" s="168">
        <v>0</v>
      </c>
      <c r="H77" s="168">
        <v>0</v>
      </c>
      <c r="I77" s="168">
        <v>0</v>
      </c>
      <c r="J77" s="168">
        <f t="shared" ref="J77:J79" si="29">F77+G77+H77+I77</f>
        <v>0</v>
      </c>
      <c r="K77" s="168">
        <v>0</v>
      </c>
      <c r="L77" s="168">
        <f t="shared" ref="L77:L79" si="30">+E77+J77+K77</f>
        <v>17</v>
      </c>
    </row>
    <row r="78" spans="1:12" x14ac:dyDescent="0.25">
      <c r="A78" s="168" t="s">
        <v>577</v>
      </c>
      <c r="B78" s="168" t="s">
        <v>18</v>
      </c>
      <c r="C78" s="180" t="s">
        <v>399</v>
      </c>
      <c r="D78" s="185">
        <v>34</v>
      </c>
      <c r="E78" s="185">
        <v>5</v>
      </c>
      <c r="F78" s="185">
        <v>0</v>
      </c>
      <c r="G78" s="185">
        <v>7</v>
      </c>
      <c r="H78" s="185">
        <v>22</v>
      </c>
      <c r="I78" s="185">
        <v>0</v>
      </c>
      <c r="J78" s="168">
        <f t="shared" si="29"/>
        <v>29</v>
      </c>
      <c r="K78" s="185"/>
      <c r="L78" s="168">
        <f t="shared" si="30"/>
        <v>34</v>
      </c>
    </row>
    <row r="79" spans="1:12" x14ac:dyDescent="0.25">
      <c r="A79" s="168" t="s">
        <v>578</v>
      </c>
      <c r="B79" s="168" t="s">
        <v>18</v>
      </c>
      <c r="C79" s="180" t="s">
        <v>45</v>
      </c>
      <c r="D79" s="168">
        <v>462</v>
      </c>
      <c r="E79" s="168">
        <v>35</v>
      </c>
      <c r="F79" s="168">
        <v>0</v>
      </c>
      <c r="G79" s="168">
        <v>401</v>
      </c>
      <c r="H79" s="168">
        <v>0</v>
      </c>
      <c r="I79" s="168">
        <v>0</v>
      </c>
      <c r="J79" s="168">
        <f t="shared" si="29"/>
        <v>401</v>
      </c>
      <c r="K79" s="168">
        <v>0</v>
      </c>
      <c r="L79" s="168">
        <f t="shared" si="30"/>
        <v>436</v>
      </c>
    </row>
    <row r="80" spans="1:12" x14ac:dyDescent="0.25">
      <c r="A80" s="168"/>
      <c r="B80" s="168"/>
      <c r="C80" s="174" t="s">
        <v>579</v>
      </c>
      <c r="D80" s="175">
        <f t="shared" ref="D80:L80" si="31">SUM(D77:D79)</f>
        <v>544</v>
      </c>
      <c r="E80" s="175">
        <f t="shared" si="31"/>
        <v>57</v>
      </c>
      <c r="F80" s="175">
        <f t="shared" si="31"/>
        <v>0</v>
      </c>
      <c r="G80" s="175">
        <f t="shared" si="31"/>
        <v>408</v>
      </c>
      <c r="H80" s="175">
        <f t="shared" si="31"/>
        <v>22</v>
      </c>
      <c r="I80" s="175">
        <f t="shared" si="31"/>
        <v>0</v>
      </c>
      <c r="J80" s="175">
        <f t="shared" si="31"/>
        <v>430</v>
      </c>
      <c r="K80" s="175">
        <f t="shared" si="31"/>
        <v>0</v>
      </c>
      <c r="L80" s="175">
        <f t="shared" si="31"/>
        <v>487</v>
      </c>
    </row>
    <row r="81" spans="1:12" x14ac:dyDescent="0.25">
      <c r="A81" s="168" t="s">
        <v>580</v>
      </c>
      <c r="B81" s="168" t="s">
        <v>12</v>
      </c>
      <c r="C81" s="180" t="s">
        <v>399</v>
      </c>
      <c r="D81" s="185">
        <v>117</v>
      </c>
      <c r="E81" s="185">
        <v>37</v>
      </c>
      <c r="F81" s="185">
        <v>1</v>
      </c>
      <c r="G81" s="185">
        <v>14</v>
      </c>
      <c r="H81" s="185">
        <v>36</v>
      </c>
      <c r="I81" s="185">
        <v>0</v>
      </c>
      <c r="J81" s="185">
        <f>F81+G81+H81+I81</f>
        <v>51</v>
      </c>
      <c r="K81" s="185">
        <v>0</v>
      </c>
      <c r="L81" s="185">
        <f>E81+J81+K81</f>
        <v>88</v>
      </c>
    </row>
    <row r="82" spans="1:12" x14ac:dyDescent="0.25">
      <c r="A82" s="168" t="s">
        <v>581</v>
      </c>
      <c r="B82" s="168" t="s">
        <v>12</v>
      </c>
      <c r="C82" s="180" t="s">
        <v>45</v>
      </c>
      <c r="D82" s="168">
        <v>178</v>
      </c>
      <c r="E82" s="168">
        <v>26</v>
      </c>
      <c r="F82" s="168">
        <v>0</v>
      </c>
      <c r="G82" s="168">
        <v>152</v>
      </c>
      <c r="H82" s="168">
        <v>0</v>
      </c>
      <c r="I82" s="168">
        <v>0</v>
      </c>
      <c r="J82" s="168">
        <f t="shared" ref="J82" si="32">F82+G82+H82+I82</f>
        <v>152</v>
      </c>
      <c r="K82" s="168">
        <v>0</v>
      </c>
      <c r="L82" s="168">
        <f t="shared" ref="L82" si="33">+E82+J82+K82</f>
        <v>178</v>
      </c>
    </row>
    <row r="83" spans="1:12" x14ac:dyDescent="0.25">
      <c r="A83" s="175"/>
      <c r="B83" s="175"/>
      <c r="C83" s="174" t="s">
        <v>582</v>
      </c>
      <c r="D83" s="175">
        <f t="shared" ref="D83:L83" si="34">SUM(D81:D82)</f>
        <v>295</v>
      </c>
      <c r="E83" s="175">
        <f t="shared" si="34"/>
        <v>63</v>
      </c>
      <c r="F83" s="175">
        <f t="shared" si="34"/>
        <v>1</v>
      </c>
      <c r="G83" s="175">
        <f t="shared" si="34"/>
        <v>166</v>
      </c>
      <c r="H83" s="175">
        <f t="shared" si="34"/>
        <v>36</v>
      </c>
      <c r="I83" s="175">
        <f t="shared" si="34"/>
        <v>0</v>
      </c>
      <c r="J83" s="175">
        <f t="shared" si="34"/>
        <v>203</v>
      </c>
      <c r="K83" s="175">
        <f t="shared" si="34"/>
        <v>0</v>
      </c>
      <c r="L83" s="175">
        <f t="shared" si="34"/>
        <v>266</v>
      </c>
    </row>
    <row r="84" spans="1:12" x14ac:dyDescent="0.25">
      <c r="A84" s="168" t="s">
        <v>583</v>
      </c>
      <c r="B84" s="168" t="s">
        <v>15</v>
      </c>
      <c r="C84" s="180" t="s">
        <v>66</v>
      </c>
      <c r="D84" s="168">
        <v>18</v>
      </c>
      <c r="E84" s="168">
        <v>14</v>
      </c>
      <c r="F84" s="168">
        <v>0</v>
      </c>
      <c r="G84" s="168">
        <v>0</v>
      </c>
      <c r="H84" s="168">
        <v>0</v>
      </c>
      <c r="I84" s="168">
        <v>0</v>
      </c>
      <c r="J84" s="168">
        <f>F84+G84+H84+I84</f>
        <v>0</v>
      </c>
      <c r="K84" s="168">
        <v>0</v>
      </c>
      <c r="L84" s="168">
        <f>E84+J84+K84</f>
        <v>14</v>
      </c>
    </row>
    <row r="85" spans="1:12" x14ac:dyDescent="0.25">
      <c r="A85" s="168" t="s">
        <v>584</v>
      </c>
      <c r="B85" s="168" t="s">
        <v>15</v>
      </c>
      <c r="C85" s="180" t="s">
        <v>399</v>
      </c>
      <c r="D85" s="176">
        <v>16</v>
      </c>
      <c r="E85" s="176">
        <v>2</v>
      </c>
      <c r="F85" s="176">
        <v>0</v>
      </c>
      <c r="G85" s="176">
        <v>0</v>
      </c>
      <c r="H85" s="176">
        <v>0</v>
      </c>
      <c r="I85" s="176">
        <v>0</v>
      </c>
      <c r="J85" s="168">
        <f t="shared" ref="J85:J87" si="35">F85+G85+H85+I85</f>
        <v>0</v>
      </c>
      <c r="K85" s="176">
        <v>0</v>
      </c>
      <c r="L85" s="168">
        <f t="shared" ref="L85:L87" si="36">E85+J85+K85</f>
        <v>2</v>
      </c>
    </row>
    <row r="86" spans="1:12" x14ac:dyDescent="0.25">
      <c r="A86" s="168" t="s">
        <v>585</v>
      </c>
      <c r="B86" s="168" t="s">
        <v>15</v>
      </c>
      <c r="C86" s="180" t="s">
        <v>45</v>
      </c>
      <c r="D86" s="168">
        <v>333</v>
      </c>
      <c r="E86" s="168">
        <v>39</v>
      </c>
      <c r="F86" s="168">
        <v>0</v>
      </c>
      <c r="G86" s="168">
        <v>0</v>
      </c>
      <c r="H86" s="168">
        <v>294</v>
      </c>
      <c r="I86" s="168">
        <v>0</v>
      </c>
      <c r="J86" s="168">
        <f t="shared" si="35"/>
        <v>294</v>
      </c>
      <c r="K86" s="168">
        <v>0</v>
      </c>
      <c r="L86" s="168">
        <f t="shared" si="36"/>
        <v>333</v>
      </c>
    </row>
    <row r="87" spans="1:12" x14ac:dyDescent="0.25">
      <c r="A87" s="168" t="s">
        <v>586</v>
      </c>
      <c r="B87" s="168" t="s">
        <v>15</v>
      </c>
      <c r="C87" s="180" t="s">
        <v>47</v>
      </c>
      <c r="D87" s="168">
        <v>135</v>
      </c>
      <c r="E87" s="168">
        <v>34</v>
      </c>
      <c r="F87" s="168">
        <v>0</v>
      </c>
      <c r="G87" s="168">
        <v>101</v>
      </c>
      <c r="H87" s="168">
        <v>0</v>
      </c>
      <c r="I87" s="168">
        <v>0</v>
      </c>
      <c r="J87" s="168">
        <f t="shared" si="35"/>
        <v>101</v>
      </c>
      <c r="K87" s="168">
        <v>0</v>
      </c>
      <c r="L87" s="168">
        <f t="shared" si="36"/>
        <v>135</v>
      </c>
    </row>
    <row r="88" spans="1:12" x14ac:dyDescent="0.25">
      <c r="A88" s="175"/>
      <c r="B88" s="175"/>
      <c r="C88" s="174" t="s">
        <v>587</v>
      </c>
      <c r="D88" s="175">
        <f t="shared" ref="D88:L88" si="37">SUM(D84:D87)</f>
        <v>502</v>
      </c>
      <c r="E88" s="175">
        <f t="shared" si="37"/>
        <v>89</v>
      </c>
      <c r="F88" s="175">
        <f t="shared" si="37"/>
        <v>0</v>
      </c>
      <c r="G88" s="175">
        <f t="shared" si="37"/>
        <v>101</v>
      </c>
      <c r="H88" s="175">
        <f t="shared" si="37"/>
        <v>294</v>
      </c>
      <c r="I88" s="175">
        <f t="shared" si="37"/>
        <v>0</v>
      </c>
      <c r="J88" s="175">
        <f t="shared" si="37"/>
        <v>395</v>
      </c>
      <c r="K88" s="175">
        <f t="shared" si="37"/>
        <v>0</v>
      </c>
      <c r="L88" s="175">
        <f t="shared" si="37"/>
        <v>484</v>
      </c>
    </row>
    <row r="89" spans="1:12" x14ac:dyDescent="0.25">
      <c r="A89" s="387" t="s">
        <v>588</v>
      </c>
      <c r="B89" s="388"/>
      <c r="C89" s="389"/>
      <c r="D89" s="175">
        <f>D15+D19+D22+D29+D38+D51+D64+D76+D80+D83+D88</f>
        <v>6459</v>
      </c>
      <c r="E89" s="175">
        <f t="shared" ref="E89:L89" si="38">E15+E19+E22+E29+E38+E51+E64+E76+E80+E83+E88</f>
        <v>1190</v>
      </c>
      <c r="F89" s="175">
        <f t="shared" si="38"/>
        <v>55</v>
      </c>
      <c r="G89" s="175">
        <f t="shared" si="38"/>
        <v>2419</v>
      </c>
      <c r="H89" s="175">
        <f t="shared" si="38"/>
        <v>1892</v>
      </c>
      <c r="I89" s="175">
        <f t="shared" si="38"/>
        <v>59</v>
      </c>
      <c r="J89" s="175">
        <f t="shared" si="38"/>
        <v>4425</v>
      </c>
      <c r="K89" s="175">
        <f t="shared" si="38"/>
        <v>0</v>
      </c>
      <c r="L89" s="175">
        <f t="shared" si="38"/>
        <v>5615</v>
      </c>
    </row>
    <row r="91" spans="1:12" x14ac:dyDescent="0.25">
      <c r="A91" s="354" t="s">
        <v>589</v>
      </c>
      <c r="B91" s="354"/>
      <c r="C91" s="354"/>
      <c r="D91" s="354"/>
      <c r="E91" s="354"/>
      <c r="F91" s="354"/>
      <c r="G91" s="354"/>
      <c r="H91" s="354"/>
      <c r="I91" s="354"/>
      <c r="J91" s="354"/>
      <c r="K91" s="354"/>
      <c r="L91" s="354"/>
    </row>
  </sheetData>
  <mergeCells count="15">
    <mergeCell ref="A89:C89"/>
    <mergeCell ref="A91:L91"/>
    <mergeCell ref="A1:J1"/>
    <mergeCell ref="K1:L1"/>
    <mergeCell ref="C2:I2"/>
    <mergeCell ref="A3:D3"/>
    <mergeCell ref="A4:A6"/>
    <mergeCell ref="B4:B6"/>
    <mergeCell ref="C4:C6"/>
    <mergeCell ref="D4:D6"/>
    <mergeCell ref="E4:L4"/>
    <mergeCell ref="E5:E6"/>
    <mergeCell ref="F5:J5"/>
    <mergeCell ref="K5:K6"/>
    <mergeCell ref="L5:L6"/>
  </mergeCells>
  <pageMargins left="0.7" right="0.7" top="0.75" bottom="0.75" header="0.3" footer="0.3"/>
  <pageSetup scale="105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"/>
  <sheetViews>
    <sheetView topLeftCell="A10" workbookViewId="0">
      <selection activeCell="M44" sqref="M44"/>
    </sheetView>
  </sheetViews>
  <sheetFormatPr defaultColWidth="10.85546875" defaultRowHeight="15" x14ac:dyDescent="0.25"/>
  <sheetData>
    <row r="1" spans="1:11" ht="15.75" customHeight="1" x14ac:dyDescent="0.25">
      <c r="A1" s="355" t="s">
        <v>89</v>
      </c>
      <c r="B1" s="356"/>
      <c r="C1" s="356"/>
      <c r="D1" s="356"/>
      <c r="E1" s="356"/>
      <c r="F1" s="356"/>
      <c r="G1" s="356"/>
      <c r="H1" s="356"/>
      <c r="I1" s="356"/>
      <c r="J1" s="356"/>
      <c r="K1" s="356"/>
    </row>
    <row r="2" spans="1:11" x14ac:dyDescent="0.25">
      <c r="A2" s="357" t="s">
        <v>73</v>
      </c>
      <c r="B2" s="356"/>
      <c r="C2" s="356"/>
      <c r="D2" s="356"/>
      <c r="E2" s="356"/>
      <c r="F2" s="356"/>
      <c r="G2" s="356"/>
      <c r="H2" s="356"/>
      <c r="I2" s="356"/>
      <c r="J2" s="356"/>
      <c r="K2" s="356"/>
    </row>
    <row r="3" spans="1:11" ht="45" x14ac:dyDescent="0.25">
      <c r="A3" s="17" t="s">
        <v>74</v>
      </c>
      <c r="B3" s="17" t="s">
        <v>24</v>
      </c>
      <c r="C3" s="17" t="s">
        <v>90</v>
      </c>
      <c r="D3" s="17" t="s">
        <v>91</v>
      </c>
      <c r="E3" s="17" t="s">
        <v>92</v>
      </c>
      <c r="F3" s="17" t="s">
        <v>93</v>
      </c>
      <c r="G3" s="17" t="s">
        <v>94</v>
      </c>
      <c r="H3" s="17" t="s">
        <v>95</v>
      </c>
      <c r="I3" s="17" t="s">
        <v>96</v>
      </c>
      <c r="J3" s="17" t="s">
        <v>97</v>
      </c>
      <c r="K3" s="17" t="s">
        <v>98</v>
      </c>
    </row>
    <row r="4" spans="1:11" x14ac:dyDescent="0.25">
      <c r="A4" s="21">
        <v>1</v>
      </c>
      <c r="B4" s="21" t="s">
        <v>31</v>
      </c>
      <c r="C4" s="21">
        <v>10482.959999999999</v>
      </c>
      <c r="D4" s="21">
        <v>2727.99</v>
      </c>
      <c r="E4" s="21">
        <v>0</v>
      </c>
      <c r="F4" s="21">
        <v>2727.99</v>
      </c>
      <c r="G4" s="21">
        <v>26.02</v>
      </c>
      <c r="H4" s="21">
        <v>26.02</v>
      </c>
      <c r="I4" s="21">
        <v>0</v>
      </c>
      <c r="J4" s="21">
        <v>2727.99</v>
      </c>
      <c r="K4" s="21">
        <v>26.02</v>
      </c>
    </row>
    <row r="5" spans="1:11" x14ac:dyDescent="0.25">
      <c r="A5" s="21">
        <v>2</v>
      </c>
      <c r="B5" s="21" t="s">
        <v>32</v>
      </c>
      <c r="C5" s="21">
        <v>2601.6799999999998</v>
      </c>
      <c r="D5" s="21">
        <v>495.36</v>
      </c>
      <c r="E5" s="21">
        <v>0</v>
      </c>
      <c r="F5" s="21">
        <v>495.36</v>
      </c>
      <c r="G5" s="21">
        <v>19.04</v>
      </c>
      <c r="H5" s="21">
        <v>19.04</v>
      </c>
      <c r="I5" s="21">
        <v>0</v>
      </c>
      <c r="J5" s="21">
        <v>495.36</v>
      </c>
      <c r="K5" s="21">
        <v>19.04</v>
      </c>
    </row>
    <row r="6" spans="1:11" x14ac:dyDescent="0.25">
      <c r="A6" s="21">
        <v>3</v>
      </c>
      <c r="B6" s="21" t="s">
        <v>33</v>
      </c>
      <c r="C6" s="21">
        <v>64761</v>
      </c>
      <c r="D6" s="21">
        <v>12210.18</v>
      </c>
      <c r="E6" s="21">
        <v>0</v>
      </c>
      <c r="F6" s="21">
        <v>12210.18</v>
      </c>
      <c r="G6" s="21">
        <v>18.850000000000001</v>
      </c>
      <c r="H6" s="21">
        <v>18.850000000000001</v>
      </c>
      <c r="I6" s="21">
        <v>0</v>
      </c>
      <c r="J6" s="21">
        <v>12210.18</v>
      </c>
      <c r="K6" s="21">
        <v>18.850000000000001</v>
      </c>
    </row>
    <row r="7" spans="1:11" x14ac:dyDescent="0.25">
      <c r="A7" s="21">
        <v>4</v>
      </c>
      <c r="B7" s="21" t="s">
        <v>34</v>
      </c>
      <c r="C7" s="21">
        <v>22834</v>
      </c>
      <c r="D7" s="21">
        <v>6373</v>
      </c>
      <c r="E7" s="21">
        <v>0</v>
      </c>
      <c r="F7" s="21">
        <v>6373</v>
      </c>
      <c r="G7" s="21">
        <v>27.91</v>
      </c>
      <c r="H7" s="21">
        <v>27.91</v>
      </c>
      <c r="I7" s="21">
        <v>0</v>
      </c>
      <c r="J7" s="21">
        <v>6373</v>
      </c>
      <c r="K7" s="21">
        <v>27.91</v>
      </c>
    </row>
    <row r="8" spans="1:11" x14ac:dyDescent="0.25">
      <c r="A8" s="21">
        <v>5</v>
      </c>
      <c r="B8" s="21" t="s">
        <v>35</v>
      </c>
      <c r="C8" s="21">
        <v>1818.82</v>
      </c>
      <c r="D8" s="21">
        <v>188.76</v>
      </c>
      <c r="E8" s="21">
        <v>0</v>
      </c>
      <c r="F8" s="21">
        <v>188.76</v>
      </c>
      <c r="G8" s="21">
        <v>10.38</v>
      </c>
      <c r="H8" s="21">
        <v>10.38</v>
      </c>
      <c r="I8" s="21">
        <v>0</v>
      </c>
      <c r="J8" s="21">
        <v>188.76</v>
      </c>
      <c r="K8" s="21">
        <v>10.38</v>
      </c>
    </row>
    <row r="9" spans="1:11" x14ac:dyDescent="0.25">
      <c r="A9" s="21">
        <v>6</v>
      </c>
      <c r="B9" s="21" t="s">
        <v>36</v>
      </c>
      <c r="C9" s="21">
        <v>37099.96</v>
      </c>
      <c r="D9" s="21">
        <v>11093.12</v>
      </c>
      <c r="E9" s="21">
        <v>0</v>
      </c>
      <c r="F9" s="21">
        <v>11093.12</v>
      </c>
      <c r="G9" s="21">
        <v>29.9</v>
      </c>
      <c r="H9" s="21">
        <v>29.9</v>
      </c>
      <c r="I9" s="21">
        <v>0</v>
      </c>
      <c r="J9" s="21">
        <v>11093.12</v>
      </c>
      <c r="K9" s="21">
        <v>29.9</v>
      </c>
    </row>
    <row r="10" spans="1:11" x14ac:dyDescent="0.25">
      <c r="A10" s="21">
        <v>7</v>
      </c>
      <c r="B10" s="21" t="s">
        <v>37</v>
      </c>
      <c r="C10" s="21">
        <v>21577.45</v>
      </c>
      <c r="D10" s="21">
        <v>6862.15</v>
      </c>
      <c r="E10" s="21">
        <v>0</v>
      </c>
      <c r="F10" s="21">
        <v>6862.15</v>
      </c>
      <c r="G10" s="21">
        <v>31.8</v>
      </c>
      <c r="H10" s="21">
        <v>31.8</v>
      </c>
      <c r="I10" s="21">
        <v>0</v>
      </c>
      <c r="J10" s="21">
        <v>6862.15</v>
      </c>
      <c r="K10" s="21">
        <v>31.8</v>
      </c>
    </row>
    <row r="11" spans="1:11" x14ac:dyDescent="0.25">
      <c r="A11" s="21">
        <v>8</v>
      </c>
      <c r="B11" s="21" t="s">
        <v>38</v>
      </c>
      <c r="C11" s="21">
        <v>1514.49</v>
      </c>
      <c r="D11" s="21">
        <v>214.65</v>
      </c>
      <c r="E11" s="21">
        <v>0</v>
      </c>
      <c r="F11" s="21">
        <v>214.65</v>
      </c>
      <c r="G11" s="21">
        <v>14.17</v>
      </c>
      <c r="H11" s="21">
        <v>14.17</v>
      </c>
      <c r="I11" s="21">
        <v>0</v>
      </c>
      <c r="J11" s="21">
        <v>214.65</v>
      </c>
      <c r="K11" s="21">
        <v>14.17</v>
      </c>
    </row>
    <row r="12" spans="1:11" x14ac:dyDescent="0.25">
      <c r="A12" s="21">
        <v>9</v>
      </c>
      <c r="B12" s="21" t="s">
        <v>39</v>
      </c>
      <c r="C12" s="21">
        <v>50653</v>
      </c>
      <c r="D12" s="21">
        <v>10680.67</v>
      </c>
      <c r="E12" s="21">
        <v>0</v>
      </c>
      <c r="F12" s="21">
        <v>10680.67</v>
      </c>
      <c r="G12" s="21">
        <v>21.09</v>
      </c>
      <c r="H12" s="21">
        <v>21.09</v>
      </c>
      <c r="I12" s="21">
        <v>0</v>
      </c>
      <c r="J12" s="21">
        <v>10680.67</v>
      </c>
      <c r="K12" s="21">
        <v>21.09</v>
      </c>
    </row>
    <row r="13" spans="1:11" x14ac:dyDescent="0.25">
      <c r="A13" s="21">
        <v>10</v>
      </c>
      <c r="B13" s="21" t="s">
        <v>40</v>
      </c>
      <c r="C13" s="21">
        <v>14918.03</v>
      </c>
      <c r="D13" s="21">
        <v>9500.5499999999993</v>
      </c>
      <c r="E13" s="21">
        <v>0</v>
      </c>
      <c r="F13" s="21">
        <v>9500.5499999999993</v>
      </c>
      <c r="G13" s="21">
        <v>63.69</v>
      </c>
      <c r="H13" s="21">
        <v>63.69</v>
      </c>
      <c r="I13" s="21">
        <v>0</v>
      </c>
      <c r="J13" s="21">
        <v>9500.5499999999993</v>
      </c>
      <c r="K13" s="21">
        <v>63.69</v>
      </c>
    </row>
    <row r="14" spans="1:11" x14ac:dyDescent="0.25">
      <c r="A14" s="21">
        <v>11</v>
      </c>
      <c r="B14" s="21" t="s">
        <v>41</v>
      </c>
      <c r="C14" s="21">
        <v>21537.74</v>
      </c>
      <c r="D14" s="21">
        <v>3933.18</v>
      </c>
      <c r="E14" s="21">
        <v>0</v>
      </c>
      <c r="F14" s="21">
        <v>3933.18</v>
      </c>
      <c r="G14" s="21">
        <v>18.260000000000002</v>
      </c>
      <c r="H14" s="21">
        <v>18.260000000000002</v>
      </c>
      <c r="I14" s="21">
        <v>0</v>
      </c>
      <c r="J14" s="21">
        <v>3933.18</v>
      </c>
      <c r="K14" s="21">
        <v>18.260000000000002</v>
      </c>
    </row>
    <row r="15" spans="1:11" x14ac:dyDescent="0.25">
      <c r="A15" s="21">
        <v>12</v>
      </c>
      <c r="B15" s="21" t="s">
        <v>42</v>
      </c>
      <c r="C15" s="21">
        <v>5454.27</v>
      </c>
      <c r="D15" s="21">
        <v>729.2</v>
      </c>
      <c r="E15" s="21">
        <v>0</v>
      </c>
      <c r="F15" s="21">
        <v>729.2</v>
      </c>
      <c r="G15" s="21">
        <v>13.37</v>
      </c>
      <c r="H15" s="21">
        <v>13.37</v>
      </c>
      <c r="I15" s="21">
        <v>0</v>
      </c>
      <c r="J15" s="21">
        <v>729.2</v>
      </c>
      <c r="K15" s="21">
        <v>13.37</v>
      </c>
    </row>
    <row r="16" spans="1:11" x14ac:dyDescent="0.25">
      <c r="A16" s="21">
        <v>13</v>
      </c>
      <c r="B16" s="21" t="s">
        <v>43</v>
      </c>
      <c r="C16" s="21">
        <v>34296</v>
      </c>
      <c r="D16" s="21">
        <v>11905</v>
      </c>
      <c r="E16" s="21">
        <v>34.71</v>
      </c>
      <c r="F16" s="21">
        <v>11939.71</v>
      </c>
      <c r="G16" s="21">
        <v>34.71</v>
      </c>
      <c r="H16" s="21">
        <v>34.81</v>
      </c>
      <c r="I16" s="21">
        <v>0</v>
      </c>
      <c r="J16" s="21">
        <v>11939.71</v>
      </c>
      <c r="K16" s="21">
        <v>34.81</v>
      </c>
    </row>
    <row r="17" spans="1:11" x14ac:dyDescent="0.25">
      <c r="A17" s="21">
        <v>14</v>
      </c>
      <c r="B17" s="21" t="s">
        <v>44</v>
      </c>
      <c r="C17" s="21">
        <v>598.04999999999995</v>
      </c>
      <c r="D17" s="21">
        <v>328.53</v>
      </c>
      <c r="E17" s="21">
        <v>0</v>
      </c>
      <c r="F17" s="21">
        <v>328.53</v>
      </c>
      <c r="G17" s="21">
        <v>54.93</v>
      </c>
      <c r="H17" s="21">
        <v>54.93</v>
      </c>
      <c r="I17" s="21">
        <v>0</v>
      </c>
      <c r="J17" s="21">
        <v>328.53</v>
      </c>
      <c r="K17" s="21">
        <v>54.93</v>
      </c>
    </row>
    <row r="18" spans="1:11" x14ac:dyDescent="0.25">
      <c r="A18" s="21">
        <v>15</v>
      </c>
      <c r="B18" s="21" t="s">
        <v>45</v>
      </c>
      <c r="C18" s="21">
        <v>1142476.67</v>
      </c>
      <c r="D18" s="21">
        <v>385043.03</v>
      </c>
      <c r="E18" s="21">
        <v>22316.21</v>
      </c>
      <c r="F18" s="21">
        <v>407359.24</v>
      </c>
      <c r="G18" s="21">
        <v>33.700000000000003</v>
      </c>
      <c r="H18" s="21">
        <v>35.659999999999997</v>
      </c>
      <c r="I18" s="21">
        <v>0</v>
      </c>
      <c r="J18" s="21">
        <v>407359.24</v>
      </c>
      <c r="K18" s="21">
        <v>35.659999999999997</v>
      </c>
    </row>
    <row r="19" spans="1:11" x14ac:dyDescent="0.25">
      <c r="A19" s="21">
        <v>16</v>
      </c>
      <c r="B19" s="21" t="s">
        <v>46</v>
      </c>
      <c r="C19" s="21">
        <v>14993.9</v>
      </c>
      <c r="D19" s="21">
        <v>2790</v>
      </c>
      <c r="E19" s="21">
        <v>0</v>
      </c>
      <c r="F19" s="21">
        <v>2790</v>
      </c>
      <c r="G19" s="21">
        <v>18.61</v>
      </c>
      <c r="H19" s="21">
        <v>18.61</v>
      </c>
      <c r="I19" s="21">
        <v>0</v>
      </c>
      <c r="J19" s="21">
        <v>2790</v>
      </c>
      <c r="K19" s="21">
        <v>18.61</v>
      </c>
    </row>
    <row r="20" spans="1:11" x14ac:dyDescent="0.25">
      <c r="A20" s="21">
        <v>17</v>
      </c>
      <c r="B20" s="21" t="s">
        <v>47</v>
      </c>
      <c r="C20" s="21">
        <v>55745</v>
      </c>
      <c r="D20" s="21">
        <v>18025</v>
      </c>
      <c r="E20" s="21">
        <v>0</v>
      </c>
      <c r="F20" s="21">
        <v>18025</v>
      </c>
      <c r="G20" s="21">
        <v>32.33</v>
      </c>
      <c r="H20" s="21">
        <v>32.33</v>
      </c>
      <c r="I20" s="21">
        <v>1027</v>
      </c>
      <c r="J20" s="21">
        <v>19052</v>
      </c>
      <c r="K20" s="21">
        <v>34.18</v>
      </c>
    </row>
    <row r="21" spans="1:11" x14ac:dyDescent="0.25">
      <c r="A21" s="21">
        <v>18</v>
      </c>
      <c r="B21" s="21" t="s">
        <v>48</v>
      </c>
      <c r="C21" s="21">
        <v>27837.72</v>
      </c>
      <c r="D21" s="21">
        <v>4788.7700000000004</v>
      </c>
      <c r="E21" s="21">
        <v>0</v>
      </c>
      <c r="F21" s="21">
        <v>4788.7700000000004</v>
      </c>
      <c r="G21" s="21">
        <v>17.2</v>
      </c>
      <c r="H21" s="21">
        <v>17.2</v>
      </c>
      <c r="I21" s="21">
        <v>0</v>
      </c>
      <c r="J21" s="21">
        <v>4788.7700000000004</v>
      </c>
      <c r="K21" s="21">
        <v>17.2</v>
      </c>
    </row>
    <row r="22" spans="1:11" x14ac:dyDescent="0.25">
      <c r="A22" s="21">
        <v>19</v>
      </c>
      <c r="B22" s="21" t="s">
        <v>49</v>
      </c>
      <c r="C22" s="21">
        <v>32069.19</v>
      </c>
      <c r="D22" s="21">
        <v>5161.1400000000003</v>
      </c>
      <c r="E22" s="21">
        <v>0</v>
      </c>
      <c r="F22" s="21">
        <v>5161.1400000000003</v>
      </c>
      <c r="G22" s="21">
        <v>16.09</v>
      </c>
      <c r="H22" s="21">
        <v>16.09</v>
      </c>
      <c r="I22" s="21">
        <v>0</v>
      </c>
      <c r="J22" s="21">
        <v>5161.1400000000003</v>
      </c>
      <c r="K22" s="21">
        <v>16.09</v>
      </c>
    </row>
    <row r="23" spans="1:11" x14ac:dyDescent="0.25">
      <c r="A23" s="21">
        <v>20</v>
      </c>
      <c r="B23" s="21" t="s">
        <v>50</v>
      </c>
      <c r="C23" s="21">
        <v>63853.83</v>
      </c>
      <c r="D23" s="21">
        <v>8120.36</v>
      </c>
      <c r="E23" s="21">
        <v>0</v>
      </c>
      <c r="F23" s="21">
        <v>8120.36</v>
      </c>
      <c r="G23" s="21">
        <v>12.72</v>
      </c>
      <c r="H23" s="21">
        <v>12.72</v>
      </c>
      <c r="I23" s="21">
        <v>0</v>
      </c>
      <c r="J23" s="21">
        <v>8120.36</v>
      </c>
      <c r="K23" s="21">
        <v>12.72</v>
      </c>
    </row>
    <row r="24" spans="1:11" x14ac:dyDescent="0.25">
      <c r="A24" s="21">
        <v>21</v>
      </c>
      <c r="B24" s="21" t="s">
        <v>51</v>
      </c>
      <c r="C24" s="21">
        <v>7600</v>
      </c>
      <c r="D24" s="21">
        <v>1632</v>
      </c>
      <c r="E24" s="21">
        <v>0</v>
      </c>
      <c r="F24" s="21">
        <v>1632</v>
      </c>
      <c r="G24" s="21">
        <v>21.47</v>
      </c>
      <c r="H24" s="21">
        <v>21.47</v>
      </c>
      <c r="I24" s="21">
        <v>0</v>
      </c>
      <c r="J24" s="21">
        <v>1632</v>
      </c>
      <c r="K24" s="21">
        <v>21.47</v>
      </c>
    </row>
    <row r="25" spans="1:11" x14ac:dyDescent="0.25">
      <c r="A25" s="22" t="s">
        <v>83</v>
      </c>
      <c r="B25" s="22" t="s">
        <v>5</v>
      </c>
      <c r="C25" s="22">
        <v>1634723.76</v>
      </c>
      <c r="D25" s="22">
        <v>502802.64</v>
      </c>
      <c r="E25" s="22">
        <v>22350.92</v>
      </c>
      <c r="F25" s="22">
        <v>525153.56000000006</v>
      </c>
      <c r="G25" s="22">
        <v>30.76</v>
      </c>
      <c r="H25" s="22">
        <v>32.119999999999997</v>
      </c>
      <c r="I25" s="22">
        <v>1027</v>
      </c>
      <c r="J25" s="22">
        <v>526180.56000000006</v>
      </c>
      <c r="K25" s="22">
        <v>32.19</v>
      </c>
    </row>
    <row r="26" spans="1:11" x14ac:dyDescent="0.25">
      <c r="A26" s="21">
        <v>1</v>
      </c>
      <c r="B26" s="21" t="s">
        <v>53</v>
      </c>
      <c r="C26" s="21">
        <v>141509.35999999999</v>
      </c>
      <c r="D26" s="21">
        <v>28306.52</v>
      </c>
      <c r="E26" s="21">
        <v>0</v>
      </c>
      <c r="F26" s="21">
        <v>28306.52</v>
      </c>
      <c r="G26" s="21">
        <v>20</v>
      </c>
      <c r="H26" s="21">
        <v>20</v>
      </c>
      <c r="I26" s="21">
        <v>0</v>
      </c>
      <c r="J26" s="21">
        <v>28306.52</v>
      </c>
      <c r="K26" s="21">
        <v>20</v>
      </c>
    </row>
    <row r="27" spans="1:11" x14ac:dyDescent="0.25">
      <c r="A27" s="21">
        <v>2</v>
      </c>
      <c r="B27" s="21" t="s">
        <v>54</v>
      </c>
      <c r="C27" s="21">
        <v>32522.43</v>
      </c>
      <c r="D27" s="21">
        <v>4086.59</v>
      </c>
      <c r="E27" s="21">
        <v>0</v>
      </c>
      <c r="F27" s="21">
        <v>4086.59</v>
      </c>
      <c r="G27" s="21">
        <v>12.57</v>
      </c>
      <c r="H27" s="21">
        <v>12.57</v>
      </c>
      <c r="I27" s="21">
        <v>0</v>
      </c>
      <c r="J27" s="21">
        <v>4086.59</v>
      </c>
      <c r="K27" s="21">
        <v>12.57</v>
      </c>
    </row>
    <row r="28" spans="1:11" x14ac:dyDescent="0.25">
      <c r="A28" s="21">
        <v>3</v>
      </c>
      <c r="B28" s="21" t="s">
        <v>55</v>
      </c>
      <c r="C28" s="21">
        <v>50905.279999999999</v>
      </c>
      <c r="D28" s="21">
        <v>12854.28</v>
      </c>
      <c r="E28" s="21">
        <v>0</v>
      </c>
      <c r="F28" s="21">
        <v>12854.28</v>
      </c>
      <c r="G28" s="21">
        <v>25.25</v>
      </c>
      <c r="H28" s="21">
        <v>25.25</v>
      </c>
      <c r="I28" s="21">
        <v>0</v>
      </c>
      <c r="J28" s="21">
        <v>12854.28</v>
      </c>
      <c r="K28" s="21">
        <v>25.25</v>
      </c>
    </row>
    <row r="29" spans="1:11" x14ac:dyDescent="0.25">
      <c r="A29" s="21">
        <v>4</v>
      </c>
      <c r="B29" s="21" t="s">
        <v>56</v>
      </c>
      <c r="C29" s="21">
        <v>2274</v>
      </c>
      <c r="D29" s="21">
        <v>6465</v>
      </c>
      <c r="E29" s="21">
        <v>0</v>
      </c>
      <c r="F29" s="21">
        <v>6465</v>
      </c>
      <c r="G29" s="21">
        <v>284.3</v>
      </c>
      <c r="H29" s="21">
        <v>284.3</v>
      </c>
      <c r="I29" s="21">
        <v>0</v>
      </c>
      <c r="J29" s="21">
        <v>6465</v>
      </c>
      <c r="K29" s="21">
        <v>284.3</v>
      </c>
    </row>
    <row r="30" spans="1:11" x14ac:dyDescent="0.25">
      <c r="A30" s="21">
        <v>5</v>
      </c>
      <c r="B30" s="21" t="s">
        <v>57</v>
      </c>
      <c r="C30" s="21">
        <v>81293.45</v>
      </c>
      <c r="D30" s="21">
        <v>16223.01</v>
      </c>
      <c r="E30" s="21">
        <v>0</v>
      </c>
      <c r="F30" s="21">
        <v>16223.01</v>
      </c>
      <c r="G30" s="21">
        <v>19.96</v>
      </c>
      <c r="H30" s="21">
        <v>19.96</v>
      </c>
      <c r="I30" s="21">
        <v>0</v>
      </c>
      <c r="J30" s="21">
        <v>16223.01</v>
      </c>
      <c r="K30" s="21">
        <v>19.96</v>
      </c>
    </row>
    <row r="31" spans="1:11" x14ac:dyDescent="0.25">
      <c r="A31" s="21">
        <v>6</v>
      </c>
      <c r="B31" s="21" t="s">
        <v>58</v>
      </c>
      <c r="C31" s="21">
        <v>43730</v>
      </c>
      <c r="D31" s="21">
        <v>2679</v>
      </c>
      <c r="E31" s="21">
        <v>0</v>
      </c>
      <c r="F31" s="21">
        <v>2679</v>
      </c>
      <c r="G31" s="21">
        <v>6.13</v>
      </c>
      <c r="H31" s="21">
        <v>6.13</v>
      </c>
      <c r="I31" s="21">
        <v>0</v>
      </c>
      <c r="J31" s="21">
        <v>2679</v>
      </c>
      <c r="K31" s="21">
        <v>6.13</v>
      </c>
    </row>
    <row r="32" spans="1:11" x14ac:dyDescent="0.25">
      <c r="A32" s="21">
        <v>7</v>
      </c>
      <c r="B32" s="21" t="s">
        <v>59</v>
      </c>
      <c r="C32" s="21">
        <v>3308.03</v>
      </c>
      <c r="D32" s="21">
        <v>3.35</v>
      </c>
      <c r="E32" s="21">
        <v>0</v>
      </c>
      <c r="F32" s="21">
        <v>3.35</v>
      </c>
      <c r="G32" s="21">
        <v>0.1</v>
      </c>
      <c r="H32" s="21">
        <v>0.1</v>
      </c>
      <c r="I32" s="21">
        <v>0</v>
      </c>
      <c r="J32" s="21">
        <v>3.35</v>
      </c>
      <c r="K32" s="21">
        <v>0.1</v>
      </c>
    </row>
    <row r="33" spans="1:11" x14ac:dyDescent="0.25">
      <c r="A33" s="21">
        <v>8</v>
      </c>
      <c r="B33" s="21" t="s">
        <v>60</v>
      </c>
      <c r="C33" s="21">
        <v>11125</v>
      </c>
      <c r="D33" s="21">
        <v>575.46</v>
      </c>
      <c r="E33" s="21">
        <v>0</v>
      </c>
      <c r="F33" s="21">
        <v>575.46</v>
      </c>
      <c r="G33" s="21">
        <v>5.17</v>
      </c>
      <c r="H33" s="21">
        <v>5.17</v>
      </c>
      <c r="I33" s="21">
        <v>0</v>
      </c>
      <c r="J33" s="21">
        <v>575.46</v>
      </c>
      <c r="K33" s="21">
        <v>5.17</v>
      </c>
    </row>
    <row r="34" spans="1:11" x14ac:dyDescent="0.25">
      <c r="A34" s="21">
        <v>9</v>
      </c>
      <c r="B34" s="21" t="s">
        <v>61</v>
      </c>
      <c r="C34" s="21">
        <v>7548.48</v>
      </c>
      <c r="D34" s="21">
        <v>6123.7</v>
      </c>
      <c r="E34" s="21">
        <v>0</v>
      </c>
      <c r="F34" s="21">
        <v>6123.7</v>
      </c>
      <c r="G34" s="21">
        <v>81.12</v>
      </c>
      <c r="H34" s="21">
        <v>81.12</v>
      </c>
      <c r="I34" s="21">
        <v>0</v>
      </c>
      <c r="J34" s="21">
        <v>6123.7</v>
      </c>
      <c r="K34" s="21">
        <v>81.12</v>
      </c>
    </row>
    <row r="35" spans="1:11" x14ac:dyDescent="0.25">
      <c r="A35" s="21">
        <v>10</v>
      </c>
      <c r="B35" s="21" t="s">
        <v>62</v>
      </c>
      <c r="C35" s="21">
        <v>13303.95</v>
      </c>
      <c r="D35" s="21">
        <v>9.7799999999999994</v>
      </c>
      <c r="E35" s="21">
        <v>0</v>
      </c>
      <c r="F35" s="21">
        <v>9.7799999999999994</v>
      </c>
      <c r="G35" s="21">
        <v>7.0000000000000007E-2</v>
      </c>
      <c r="H35" s="21">
        <v>7.0000000000000007E-2</v>
      </c>
      <c r="I35" s="21">
        <v>0</v>
      </c>
      <c r="J35" s="21">
        <v>9.7799999999999994</v>
      </c>
      <c r="K35" s="21">
        <v>7.0000000000000007E-2</v>
      </c>
    </row>
    <row r="36" spans="1:11" x14ac:dyDescent="0.25">
      <c r="A36" s="21">
        <v>11</v>
      </c>
      <c r="B36" s="21" t="s">
        <v>84</v>
      </c>
      <c r="C36" s="21">
        <v>64.040000000000006</v>
      </c>
      <c r="D36" s="21">
        <v>1571.12</v>
      </c>
      <c r="E36" s="21">
        <v>0</v>
      </c>
      <c r="F36" s="21">
        <v>1571.12</v>
      </c>
      <c r="G36" s="21">
        <v>2453.34</v>
      </c>
      <c r="H36" s="21">
        <v>2453.34</v>
      </c>
      <c r="I36" s="21">
        <v>0</v>
      </c>
      <c r="J36" s="21">
        <v>1571.12</v>
      </c>
      <c r="K36" s="21">
        <v>2453.34</v>
      </c>
    </row>
    <row r="37" spans="1:11" x14ac:dyDescent="0.25">
      <c r="A37" s="22" t="s">
        <v>85</v>
      </c>
      <c r="B37" s="22" t="s">
        <v>5</v>
      </c>
      <c r="C37" s="22">
        <v>387584.02</v>
      </c>
      <c r="D37" s="22">
        <v>78897.81</v>
      </c>
      <c r="E37" s="22">
        <v>0</v>
      </c>
      <c r="F37" s="22">
        <v>78897.81</v>
      </c>
      <c r="G37" s="22">
        <v>20.36</v>
      </c>
      <c r="H37" s="22">
        <v>20.36</v>
      </c>
      <c r="I37" s="22">
        <v>0</v>
      </c>
      <c r="J37" s="22">
        <v>78897.81</v>
      </c>
      <c r="K37" s="22">
        <v>20.36</v>
      </c>
    </row>
    <row r="38" spans="1:11" x14ac:dyDescent="0.25">
      <c r="A38" s="21">
        <v>1</v>
      </c>
      <c r="B38" s="21" t="s">
        <v>64</v>
      </c>
      <c r="C38" s="21">
        <v>200089.73</v>
      </c>
      <c r="D38" s="21">
        <v>66846.31</v>
      </c>
      <c r="E38" s="21">
        <v>0</v>
      </c>
      <c r="F38" s="21">
        <v>66846.31</v>
      </c>
      <c r="G38" s="21">
        <v>33.409999999999997</v>
      </c>
      <c r="H38" s="21">
        <v>33.409999999999997</v>
      </c>
      <c r="I38" s="21">
        <v>137988.01</v>
      </c>
      <c r="J38" s="21">
        <v>204834.32</v>
      </c>
      <c r="K38" s="21">
        <v>102.37</v>
      </c>
    </row>
    <row r="39" spans="1:11" x14ac:dyDescent="0.25">
      <c r="A39" s="22" t="s">
        <v>86</v>
      </c>
      <c r="B39" s="22" t="s">
        <v>5</v>
      </c>
      <c r="C39" s="22">
        <v>200089.73</v>
      </c>
      <c r="D39" s="22">
        <v>66846.31</v>
      </c>
      <c r="E39" s="22">
        <v>0</v>
      </c>
      <c r="F39" s="22">
        <v>66846.31</v>
      </c>
      <c r="G39" s="22">
        <v>33.409999999999997</v>
      </c>
      <c r="H39" s="22">
        <v>33.409999999999997</v>
      </c>
      <c r="I39" s="22">
        <v>137988.01</v>
      </c>
      <c r="J39" s="22">
        <v>204834.32</v>
      </c>
      <c r="K39" s="22">
        <v>102.37</v>
      </c>
    </row>
    <row r="40" spans="1:11" x14ac:dyDescent="0.25">
      <c r="A40" s="21">
        <v>1</v>
      </c>
      <c r="B40" s="21" t="s">
        <v>66</v>
      </c>
      <c r="C40" s="21">
        <v>255723.69</v>
      </c>
      <c r="D40" s="21">
        <v>134476.76999999999</v>
      </c>
      <c r="E40" s="21">
        <v>0</v>
      </c>
      <c r="F40" s="21">
        <v>134476.76999999999</v>
      </c>
      <c r="G40" s="21">
        <v>52.59</v>
      </c>
      <c r="H40" s="21">
        <v>52.59</v>
      </c>
      <c r="I40" s="21">
        <v>145010.45000000001</v>
      </c>
      <c r="J40" s="21">
        <v>279487.21999999997</v>
      </c>
      <c r="K40" s="21">
        <v>109.29</v>
      </c>
    </row>
    <row r="41" spans="1:11" x14ac:dyDescent="0.25">
      <c r="A41" s="21">
        <v>2</v>
      </c>
      <c r="B41" s="21" t="s">
        <v>67</v>
      </c>
      <c r="C41" s="21">
        <v>15317.61</v>
      </c>
      <c r="D41" s="21">
        <v>5984.13</v>
      </c>
      <c r="E41" s="21">
        <v>0</v>
      </c>
      <c r="F41" s="21">
        <v>5984.13</v>
      </c>
      <c r="G41" s="21">
        <v>39.07</v>
      </c>
      <c r="H41" s="21">
        <v>39.07</v>
      </c>
      <c r="I41" s="21">
        <v>4037.87</v>
      </c>
      <c r="J41" s="21">
        <v>10022</v>
      </c>
      <c r="K41" s="21">
        <v>65.430000000000007</v>
      </c>
    </row>
    <row r="42" spans="1:11" x14ac:dyDescent="0.25">
      <c r="A42" s="21">
        <v>3</v>
      </c>
      <c r="B42" s="21" t="s">
        <v>68</v>
      </c>
      <c r="C42" s="21">
        <v>22849.63</v>
      </c>
      <c r="D42" s="21">
        <v>6232.52</v>
      </c>
      <c r="E42" s="21">
        <v>0</v>
      </c>
      <c r="F42" s="21">
        <v>6232.52</v>
      </c>
      <c r="G42" s="21">
        <v>27.28</v>
      </c>
      <c r="H42" s="21">
        <v>27.28</v>
      </c>
      <c r="I42" s="21">
        <v>10918.53</v>
      </c>
      <c r="J42" s="21">
        <v>17151.05</v>
      </c>
      <c r="K42" s="21">
        <v>75.06</v>
      </c>
    </row>
    <row r="43" spans="1:11" x14ac:dyDescent="0.25">
      <c r="A43" s="21">
        <v>4</v>
      </c>
      <c r="B43" s="21" t="s">
        <v>69</v>
      </c>
      <c r="C43" s="21">
        <v>5188.21</v>
      </c>
      <c r="D43" s="21">
        <v>2400.5</v>
      </c>
      <c r="E43" s="21">
        <v>0</v>
      </c>
      <c r="F43" s="21">
        <v>2400.5</v>
      </c>
      <c r="G43" s="21">
        <v>46.27</v>
      </c>
      <c r="H43" s="21">
        <v>46.27</v>
      </c>
      <c r="I43" s="21">
        <v>0</v>
      </c>
      <c r="J43" s="21">
        <v>2400.5</v>
      </c>
      <c r="K43" s="21">
        <v>46.27</v>
      </c>
    </row>
    <row r="44" spans="1:11" s="199" customFormat="1" x14ac:dyDescent="0.25">
      <c r="A44" s="22" t="s">
        <v>109</v>
      </c>
      <c r="B44" s="22" t="s">
        <v>5</v>
      </c>
      <c r="C44" s="22">
        <f>SUM(C40:C43)</f>
        <v>299079.14</v>
      </c>
      <c r="D44" s="22">
        <f>SUM(D40:D43)</f>
        <v>149093.91999999998</v>
      </c>
      <c r="E44" s="22">
        <f>SUM(E40:E43)</f>
        <v>0</v>
      </c>
      <c r="F44" s="22">
        <f>SUM(F40:F43)</f>
        <v>149093.91999999998</v>
      </c>
      <c r="G44" s="22"/>
      <c r="H44" s="22"/>
      <c r="I44" s="22">
        <f>SUM(I40:I43)</f>
        <v>159966.85</v>
      </c>
      <c r="J44" s="22">
        <f>SUM(J40:J43)</f>
        <v>309060.76999999996</v>
      </c>
      <c r="K44" s="22"/>
    </row>
    <row r="45" spans="1:11" x14ac:dyDescent="0.25">
      <c r="A45" s="22" t="s">
        <v>87</v>
      </c>
      <c r="B45" s="22" t="s">
        <v>5</v>
      </c>
      <c r="C45" s="22">
        <v>2521476.65</v>
      </c>
      <c r="D45" s="22">
        <v>797640.68</v>
      </c>
      <c r="E45" s="22">
        <v>22350.92</v>
      </c>
      <c r="F45" s="22">
        <v>819991.6</v>
      </c>
      <c r="G45" s="22">
        <v>31.63</v>
      </c>
      <c r="H45" s="22">
        <v>32.520000000000003</v>
      </c>
      <c r="I45" s="22">
        <v>298981.86</v>
      </c>
      <c r="J45" s="22">
        <v>1118973.46</v>
      </c>
      <c r="K45" s="22">
        <v>44.38</v>
      </c>
    </row>
    <row r="46" spans="1:11" x14ac:dyDescent="0.25">
      <c r="A46" s="21">
        <v>1</v>
      </c>
      <c r="B46" s="21" t="s">
        <v>99</v>
      </c>
      <c r="C46" s="21">
        <v>0</v>
      </c>
      <c r="D46" s="21">
        <v>15623.63</v>
      </c>
      <c r="E46" s="21">
        <v>0</v>
      </c>
      <c r="F46" s="21">
        <v>15623.63</v>
      </c>
      <c r="G46" s="21"/>
      <c r="H46" s="21"/>
      <c r="I46" s="21">
        <v>0</v>
      </c>
      <c r="J46" s="21">
        <v>15623.63</v>
      </c>
      <c r="K46" s="21"/>
    </row>
    <row r="47" spans="1:11" x14ac:dyDescent="0.25">
      <c r="A47" s="21">
        <v>2</v>
      </c>
      <c r="B47" s="21" t="s">
        <v>100</v>
      </c>
      <c r="C47" s="21">
        <v>0</v>
      </c>
      <c r="D47" s="21">
        <v>48388.51</v>
      </c>
      <c r="E47" s="21">
        <v>0</v>
      </c>
      <c r="F47" s="21">
        <v>48388.51</v>
      </c>
      <c r="G47" s="21"/>
      <c r="H47" s="21"/>
      <c r="I47" s="21">
        <v>0</v>
      </c>
      <c r="J47" s="21">
        <v>48388.51</v>
      </c>
      <c r="K47" s="21"/>
    </row>
    <row r="48" spans="1:11" x14ac:dyDescent="0.25">
      <c r="A48" s="22" t="s">
        <v>88</v>
      </c>
      <c r="B48" s="22" t="s">
        <v>5</v>
      </c>
      <c r="C48" s="22">
        <v>2521476.65</v>
      </c>
      <c r="D48" s="22">
        <v>861652.82</v>
      </c>
      <c r="E48" s="22">
        <v>22350.92</v>
      </c>
      <c r="F48" s="22">
        <v>884003.74</v>
      </c>
      <c r="G48" s="22">
        <v>34.17</v>
      </c>
      <c r="H48" s="22">
        <v>35.06</v>
      </c>
      <c r="I48" s="22">
        <v>298981.86</v>
      </c>
      <c r="J48" s="22">
        <v>1182985.6000000001</v>
      </c>
      <c r="K48" s="22">
        <v>46.92</v>
      </c>
    </row>
    <row r="49" ht="15" customHeight="1" x14ac:dyDescent="0.25"/>
  </sheetData>
  <mergeCells count="2">
    <mergeCell ref="A1:K1"/>
    <mergeCell ref="A2:K2"/>
  </mergeCells>
  <pageMargins left="0.7" right="0.7" top="0.75" bottom="0.75" header="0.3" footer="0.3"/>
  <pageSetup orientation="landscape" horizontalDpi="0" verticalDpi="0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topLeftCell="A4" workbookViewId="0">
      <selection activeCell="M18" sqref="M18"/>
    </sheetView>
  </sheetViews>
  <sheetFormatPr defaultColWidth="11.7109375" defaultRowHeight="19.5" customHeight="1" x14ac:dyDescent="0.25"/>
  <cols>
    <col min="1" max="1" width="8.85546875" style="90" customWidth="1"/>
    <col min="2" max="2" width="15.5703125" style="90" customWidth="1"/>
    <col min="3" max="16384" width="11.7109375" style="90"/>
  </cols>
  <sheetData>
    <row r="1" spans="1:11" ht="15" x14ac:dyDescent="0.25">
      <c r="A1" s="355" t="s">
        <v>591</v>
      </c>
      <c r="B1" s="356"/>
      <c r="C1" s="356"/>
      <c r="D1" s="356"/>
      <c r="E1" s="356"/>
      <c r="F1" s="356"/>
      <c r="G1" s="356"/>
      <c r="H1" s="356"/>
      <c r="I1" s="356"/>
      <c r="J1" s="356"/>
      <c r="K1" s="356"/>
    </row>
    <row r="2" spans="1:11" ht="60" x14ac:dyDescent="0.25">
      <c r="A2" s="127" t="s">
        <v>74</v>
      </c>
      <c r="B2" s="127" t="s">
        <v>420</v>
      </c>
      <c r="C2" s="127" t="s">
        <v>592</v>
      </c>
      <c r="D2" s="127" t="s">
        <v>593</v>
      </c>
      <c r="E2" s="127" t="s">
        <v>594</v>
      </c>
      <c r="F2" s="127" t="s">
        <v>595</v>
      </c>
      <c r="G2" s="127" t="s">
        <v>596</v>
      </c>
      <c r="H2" s="127" t="s">
        <v>597</v>
      </c>
      <c r="I2" s="127" t="s">
        <v>598</v>
      </c>
      <c r="J2" s="127" t="s">
        <v>599</v>
      </c>
      <c r="K2" s="127" t="s">
        <v>600</v>
      </c>
    </row>
    <row r="3" spans="1:11" ht="15" x14ac:dyDescent="0.25">
      <c r="A3" s="189">
        <v>1</v>
      </c>
      <c r="B3" s="15" t="s">
        <v>19</v>
      </c>
      <c r="C3" s="15" t="s">
        <v>45</v>
      </c>
      <c r="D3" s="190" t="s">
        <v>603</v>
      </c>
      <c r="E3" s="15" t="s">
        <v>628</v>
      </c>
      <c r="F3" s="15" t="s">
        <v>623</v>
      </c>
      <c r="G3" s="15"/>
      <c r="H3" s="191" t="s">
        <v>603</v>
      </c>
      <c r="I3" s="15" t="s">
        <v>628</v>
      </c>
      <c r="J3" s="15" t="s">
        <v>623</v>
      </c>
      <c r="K3" s="15"/>
    </row>
    <row r="4" spans="1:11" ht="30" x14ac:dyDescent="0.25">
      <c r="A4" s="189">
        <v>2</v>
      </c>
      <c r="B4" s="15" t="s">
        <v>14</v>
      </c>
      <c r="C4" s="15" t="s">
        <v>45</v>
      </c>
      <c r="D4" s="190" t="s">
        <v>604</v>
      </c>
      <c r="E4" s="191" t="s">
        <v>605</v>
      </c>
      <c r="F4" s="191" t="s">
        <v>606</v>
      </c>
      <c r="G4" s="15"/>
      <c r="H4" s="191" t="s">
        <v>604</v>
      </c>
      <c r="I4" s="191" t="s">
        <v>605</v>
      </c>
      <c r="J4" s="191" t="s">
        <v>606</v>
      </c>
      <c r="K4" s="15"/>
    </row>
    <row r="5" spans="1:11" ht="15" x14ac:dyDescent="0.25">
      <c r="A5" s="189">
        <v>3</v>
      </c>
      <c r="B5" s="15" t="s">
        <v>17</v>
      </c>
      <c r="C5" s="15" t="s">
        <v>45</v>
      </c>
      <c r="D5" s="190" t="s">
        <v>607</v>
      </c>
      <c r="E5" s="15" t="s">
        <v>626</v>
      </c>
      <c r="F5" s="15" t="s">
        <v>626</v>
      </c>
      <c r="G5" s="15"/>
      <c r="H5" s="191" t="s">
        <v>607</v>
      </c>
      <c r="I5" s="15" t="s">
        <v>626</v>
      </c>
      <c r="J5" s="15" t="s">
        <v>626</v>
      </c>
      <c r="K5" s="15"/>
    </row>
    <row r="6" spans="1:11" ht="15" x14ac:dyDescent="0.25">
      <c r="A6" s="189">
        <v>4</v>
      </c>
      <c r="B6" s="15" t="s">
        <v>20</v>
      </c>
      <c r="C6" s="15" t="s">
        <v>45</v>
      </c>
      <c r="D6" s="190" t="s">
        <v>608</v>
      </c>
      <c r="E6" s="191" t="s">
        <v>609</v>
      </c>
      <c r="F6" s="191" t="s">
        <v>610</v>
      </c>
      <c r="G6" s="15"/>
      <c r="H6" s="191" t="s">
        <v>608</v>
      </c>
      <c r="I6" s="191" t="s">
        <v>609</v>
      </c>
      <c r="J6" s="191" t="s">
        <v>610</v>
      </c>
      <c r="K6" s="15"/>
    </row>
    <row r="7" spans="1:11" ht="30" x14ac:dyDescent="0.25">
      <c r="A7" s="189">
        <v>5</v>
      </c>
      <c r="B7" s="15" t="s">
        <v>601</v>
      </c>
      <c r="C7" s="15" t="s">
        <v>45</v>
      </c>
      <c r="D7" s="190" t="s">
        <v>611</v>
      </c>
      <c r="E7" s="15" t="s">
        <v>602</v>
      </c>
      <c r="F7" s="15" t="s">
        <v>850</v>
      </c>
      <c r="G7" s="15"/>
      <c r="H7" s="191" t="s">
        <v>611</v>
      </c>
      <c r="I7" s="15" t="s">
        <v>602</v>
      </c>
      <c r="J7" s="15" t="s">
        <v>850</v>
      </c>
      <c r="K7" s="15"/>
    </row>
    <row r="8" spans="1:11" ht="15" x14ac:dyDescent="0.25">
      <c r="A8" s="189">
        <v>6</v>
      </c>
      <c r="B8" s="15" t="s">
        <v>13</v>
      </c>
      <c r="C8" s="15" t="s">
        <v>45</v>
      </c>
      <c r="D8" s="190" t="s">
        <v>612</v>
      </c>
      <c r="E8" s="191" t="s">
        <v>613</v>
      </c>
      <c r="F8" s="191" t="s">
        <v>614</v>
      </c>
      <c r="G8" s="15"/>
      <c r="H8" s="191" t="s">
        <v>612</v>
      </c>
      <c r="I8" s="191" t="s">
        <v>613</v>
      </c>
      <c r="J8" s="191" t="s">
        <v>614</v>
      </c>
      <c r="K8" s="15"/>
    </row>
    <row r="9" spans="1:11" ht="15" x14ac:dyDescent="0.25">
      <c r="A9" s="192">
        <v>7</v>
      </c>
      <c r="B9" s="15" t="s">
        <v>11</v>
      </c>
      <c r="C9" s="15" t="s">
        <v>45</v>
      </c>
      <c r="D9" s="190" t="s">
        <v>615</v>
      </c>
      <c r="E9" s="189" t="s">
        <v>624</v>
      </c>
      <c r="F9" s="191" t="s">
        <v>616</v>
      </c>
      <c r="G9" s="193"/>
      <c r="H9" s="191" t="s">
        <v>617</v>
      </c>
      <c r="I9" s="189" t="s">
        <v>624</v>
      </c>
      <c r="J9" s="191" t="s">
        <v>616</v>
      </c>
      <c r="K9" s="191"/>
    </row>
    <row r="10" spans="1:11" ht="15" x14ac:dyDescent="0.25">
      <c r="A10" s="192">
        <v>8</v>
      </c>
      <c r="B10" s="15" t="s">
        <v>16</v>
      </c>
      <c r="C10" s="15" t="s">
        <v>45</v>
      </c>
      <c r="D10" s="190" t="s">
        <v>618</v>
      </c>
      <c r="E10" s="193" t="s">
        <v>625</v>
      </c>
      <c r="F10" s="15"/>
      <c r="G10" s="192"/>
      <c r="H10" s="191" t="s">
        <v>618</v>
      </c>
      <c r="I10" s="193" t="s">
        <v>625</v>
      </c>
      <c r="J10" s="15"/>
      <c r="K10" s="191"/>
    </row>
    <row r="11" spans="1:11" ht="15" x14ac:dyDescent="0.25">
      <c r="A11" s="192">
        <v>9</v>
      </c>
      <c r="B11" s="15" t="s">
        <v>10</v>
      </c>
      <c r="C11" s="15" t="s">
        <v>45</v>
      </c>
      <c r="D11" s="190" t="s">
        <v>619</v>
      </c>
      <c r="E11" s="189" t="s">
        <v>627</v>
      </c>
      <c r="F11" s="15"/>
      <c r="G11" s="193"/>
      <c r="H11" s="191" t="s">
        <v>619</v>
      </c>
      <c r="I11" s="189"/>
      <c r="J11" s="15"/>
      <c r="K11" s="191"/>
    </row>
    <row r="12" spans="1:11" ht="30" x14ac:dyDescent="0.25">
      <c r="A12" s="192">
        <v>10</v>
      </c>
      <c r="B12" s="15" t="s">
        <v>12</v>
      </c>
      <c r="C12" s="15" t="s">
        <v>45</v>
      </c>
      <c r="D12" s="93" t="s">
        <v>620</v>
      </c>
      <c r="E12" s="189" t="s">
        <v>622</v>
      </c>
      <c r="F12" s="15" t="s">
        <v>623</v>
      </c>
      <c r="G12" s="193"/>
      <c r="H12" s="191" t="s">
        <v>620</v>
      </c>
      <c r="I12" s="189" t="s">
        <v>622</v>
      </c>
      <c r="J12" s="15" t="s">
        <v>623</v>
      </c>
      <c r="K12" s="191"/>
    </row>
    <row r="13" spans="1:11" ht="15" x14ac:dyDescent="0.25">
      <c r="A13" s="192">
        <v>11</v>
      </c>
      <c r="B13" s="15" t="s">
        <v>15</v>
      </c>
      <c r="C13" s="15" t="s">
        <v>45</v>
      </c>
      <c r="D13" s="190" t="s">
        <v>621</v>
      </c>
      <c r="E13" s="193"/>
      <c r="F13" s="15"/>
      <c r="G13" s="189"/>
      <c r="H13" s="191" t="s">
        <v>621</v>
      </c>
      <c r="I13" s="193"/>
      <c r="J13" s="15"/>
      <c r="K13" s="15"/>
    </row>
    <row r="14" spans="1:11" ht="15" x14ac:dyDescent="0.25">
      <c r="A14" s="89"/>
    </row>
    <row r="15" spans="1:11" ht="15" x14ac:dyDescent="0.25">
      <c r="A15" s="354">
        <v>53</v>
      </c>
      <c r="B15" s="354"/>
      <c r="C15" s="354"/>
      <c r="D15" s="354"/>
      <c r="E15" s="354"/>
      <c r="F15" s="354"/>
      <c r="G15" s="354"/>
      <c r="H15" s="354"/>
      <c r="I15" s="354"/>
      <c r="J15" s="354"/>
      <c r="K15" s="354"/>
    </row>
  </sheetData>
  <mergeCells count="2">
    <mergeCell ref="A1:K1"/>
    <mergeCell ref="A15:K15"/>
  </mergeCells>
  <pageMargins left="0.7" right="0.7" top="0.75" bottom="0.75" header="0.3" footer="0.3"/>
  <pageSetup orientation="landscape" horizontalDpi="0" verticalDpi="0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4"/>
  <sheetViews>
    <sheetView workbookViewId="0">
      <selection activeCell="G14" sqref="G14"/>
    </sheetView>
  </sheetViews>
  <sheetFormatPr defaultColWidth="14.42578125" defaultRowHeight="19.5" customHeight="1" x14ac:dyDescent="0.25"/>
  <cols>
    <col min="1" max="1" width="11" style="327" customWidth="1"/>
    <col min="2" max="2" width="23.42578125" style="327" customWidth="1"/>
    <col min="3" max="16384" width="14.42578125" style="327"/>
  </cols>
  <sheetData>
    <row r="1" spans="1:15" ht="15" x14ac:dyDescent="0.25">
      <c r="A1" s="355" t="s">
        <v>842</v>
      </c>
      <c r="B1" s="356"/>
      <c r="C1" s="356"/>
      <c r="D1" s="356"/>
      <c r="E1" s="356"/>
      <c r="F1" s="356"/>
      <c r="G1" s="356"/>
      <c r="H1" s="356"/>
    </row>
    <row r="2" spans="1:15" s="18" customFormat="1" ht="45" x14ac:dyDescent="0.25">
      <c r="A2" s="17" t="s">
        <v>74</v>
      </c>
      <c r="B2" s="17" t="s">
        <v>1</v>
      </c>
      <c r="C2" s="330" t="s">
        <v>90</v>
      </c>
      <c r="D2" s="330" t="s">
        <v>91</v>
      </c>
      <c r="E2" s="330" t="s">
        <v>841</v>
      </c>
      <c r="F2" s="330" t="s">
        <v>843</v>
      </c>
      <c r="G2" s="330" t="s">
        <v>844</v>
      </c>
      <c r="H2" s="330" t="s">
        <v>845</v>
      </c>
      <c r="J2"/>
      <c r="K2"/>
      <c r="L2"/>
      <c r="M2"/>
      <c r="N2"/>
      <c r="O2"/>
    </row>
    <row r="3" spans="1:15" ht="15" x14ac:dyDescent="0.25">
      <c r="A3" s="331">
        <v>1</v>
      </c>
      <c r="B3" s="332" t="s">
        <v>10</v>
      </c>
      <c r="C3" s="333">
        <v>1700096.75</v>
      </c>
      <c r="D3" s="333">
        <v>453583.39</v>
      </c>
      <c r="E3" s="334">
        <v>26.68</v>
      </c>
      <c r="F3" s="335">
        <v>27.422888542448366</v>
      </c>
      <c r="G3" s="335">
        <v>825922</v>
      </c>
      <c r="H3" s="334">
        <f>D3/G3</f>
        <v>0.54918429343206743</v>
      </c>
      <c r="J3"/>
      <c r="K3"/>
      <c r="L3"/>
      <c r="M3"/>
      <c r="N3"/>
      <c r="O3"/>
    </row>
    <row r="4" spans="1:15" ht="15" x14ac:dyDescent="0.25">
      <c r="A4" s="36">
        <v>2</v>
      </c>
      <c r="B4" s="19" t="s">
        <v>16</v>
      </c>
      <c r="C4" s="336">
        <v>60891.45</v>
      </c>
      <c r="D4" s="336">
        <v>24330.16</v>
      </c>
      <c r="E4" s="337">
        <v>39.96</v>
      </c>
      <c r="F4" s="336">
        <v>42.121601050652181</v>
      </c>
      <c r="G4" s="336">
        <v>145000</v>
      </c>
      <c r="H4" s="337">
        <f t="shared" ref="H4:H13" si="0">D4/G4</f>
        <v>0.16779420689655172</v>
      </c>
      <c r="J4"/>
      <c r="K4"/>
      <c r="L4"/>
      <c r="M4"/>
      <c r="N4"/>
      <c r="O4"/>
    </row>
    <row r="5" spans="1:15" ht="15" x14ac:dyDescent="0.25">
      <c r="A5" s="36">
        <v>3</v>
      </c>
      <c r="B5" s="19" t="s">
        <v>15</v>
      </c>
      <c r="C5" s="94">
        <v>2758.37</v>
      </c>
      <c r="D5" s="94">
        <v>3102.15</v>
      </c>
      <c r="E5" s="338">
        <v>112.46</v>
      </c>
      <c r="F5" s="19">
        <v>38.830126590779358</v>
      </c>
      <c r="G5" s="19">
        <v>125000</v>
      </c>
      <c r="H5" s="338">
        <f t="shared" si="0"/>
        <v>2.4817200000000001E-2</v>
      </c>
      <c r="J5"/>
      <c r="K5"/>
      <c r="L5"/>
      <c r="M5"/>
      <c r="N5"/>
      <c r="O5"/>
    </row>
    <row r="6" spans="1:15" ht="15" x14ac:dyDescent="0.25">
      <c r="A6" s="331">
        <v>4</v>
      </c>
      <c r="B6" s="339" t="s">
        <v>846</v>
      </c>
      <c r="C6" s="15">
        <v>7284.59</v>
      </c>
      <c r="D6" s="15">
        <v>2789.71</v>
      </c>
      <c r="E6" s="340">
        <v>38.299999999999997</v>
      </c>
      <c r="F6" s="19">
        <v>33.711704209043255</v>
      </c>
      <c r="G6" s="19">
        <v>287781</v>
      </c>
      <c r="H6" s="338">
        <f t="shared" si="0"/>
        <v>9.6938644316337773E-3</v>
      </c>
      <c r="J6"/>
      <c r="K6"/>
      <c r="L6"/>
      <c r="M6"/>
      <c r="N6"/>
      <c r="O6"/>
    </row>
    <row r="7" spans="1:15" ht="15.75" x14ac:dyDescent="0.25">
      <c r="A7" s="341">
        <v>5</v>
      </c>
      <c r="B7" s="342" t="s">
        <v>11</v>
      </c>
      <c r="C7" s="343">
        <v>77736.94</v>
      </c>
      <c r="D7" s="343">
        <v>28303.07</v>
      </c>
      <c r="E7" s="340">
        <v>36.409999999999997</v>
      </c>
      <c r="F7" s="344">
        <v>35.281883348504891</v>
      </c>
      <c r="G7" s="344">
        <v>287781</v>
      </c>
      <c r="H7" s="338">
        <f t="shared" si="0"/>
        <v>9.8349335084665077E-2</v>
      </c>
      <c r="J7"/>
      <c r="K7"/>
      <c r="L7"/>
      <c r="M7"/>
      <c r="N7"/>
      <c r="O7"/>
    </row>
    <row r="8" spans="1:15" ht="15" x14ac:dyDescent="0.25">
      <c r="A8" s="36">
        <v>6</v>
      </c>
      <c r="B8" s="339" t="s">
        <v>13</v>
      </c>
      <c r="C8" s="345">
        <v>99216.81</v>
      </c>
      <c r="D8" s="345">
        <v>16406.64</v>
      </c>
      <c r="E8" s="340">
        <v>16.54</v>
      </c>
      <c r="F8" s="19">
        <v>14.022260522097865</v>
      </c>
      <c r="G8" s="19">
        <v>122939</v>
      </c>
      <c r="H8" s="338">
        <f t="shared" si="0"/>
        <v>0.13345350132992784</v>
      </c>
      <c r="J8"/>
      <c r="K8"/>
      <c r="L8"/>
      <c r="M8"/>
      <c r="N8"/>
      <c r="O8"/>
    </row>
    <row r="9" spans="1:15" ht="15" x14ac:dyDescent="0.25">
      <c r="A9" s="331">
        <v>7</v>
      </c>
      <c r="B9" s="339" t="s">
        <v>14</v>
      </c>
      <c r="C9" s="15">
        <v>207465.04</v>
      </c>
      <c r="D9" s="15">
        <v>48754.77</v>
      </c>
      <c r="E9" s="340">
        <v>23.5</v>
      </c>
      <c r="F9" s="19">
        <v>23.459075079000687</v>
      </c>
      <c r="G9" s="19">
        <v>272185</v>
      </c>
      <c r="H9" s="338">
        <f t="shared" si="0"/>
        <v>0.17912364751915055</v>
      </c>
      <c r="J9"/>
      <c r="K9"/>
      <c r="L9"/>
      <c r="M9"/>
      <c r="N9"/>
      <c r="O9"/>
    </row>
    <row r="10" spans="1:15" ht="15" x14ac:dyDescent="0.25">
      <c r="A10" s="36">
        <v>8</v>
      </c>
      <c r="B10" s="19" t="s">
        <v>20</v>
      </c>
      <c r="C10" s="336">
        <v>144694.65</v>
      </c>
      <c r="D10" s="336">
        <v>131008.46</v>
      </c>
      <c r="E10" s="338">
        <v>90.54</v>
      </c>
      <c r="F10" s="19">
        <v>93.145716397365362</v>
      </c>
      <c r="G10" s="19">
        <v>258840</v>
      </c>
      <c r="H10" s="338">
        <f t="shared" si="0"/>
        <v>0.50613684129191783</v>
      </c>
      <c r="J10"/>
      <c r="K10"/>
      <c r="L10"/>
      <c r="M10"/>
      <c r="N10"/>
      <c r="O10"/>
    </row>
    <row r="11" spans="1:15" ht="15" x14ac:dyDescent="0.25">
      <c r="A11" s="36">
        <v>9</v>
      </c>
      <c r="B11" s="19" t="s">
        <v>17</v>
      </c>
      <c r="C11" s="19">
        <v>191072.25</v>
      </c>
      <c r="D11" s="19">
        <v>79253.039999999994</v>
      </c>
      <c r="E11" s="338">
        <v>41.48</v>
      </c>
      <c r="F11" s="19">
        <v>42.427807835113576</v>
      </c>
      <c r="G11" s="19">
        <v>496586</v>
      </c>
      <c r="H11" s="338">
        <f t="shared" si="0"/>
        <v>0.15959580012324148</v>
      </c>
      <c r="J11"/>
      <c r="K11"/>
      <c r="L11"/>
      <c r="M11"/>
      <c r="N11"/>
      <c r="O11"/>
    </row>
    <row r="12" spans="1:15" ht="15" x14ac:dyDescent="0.25">
      <c r="A12" s="331">
        <v>10</v>
      </c>
      <c r="B12" s="19" t="s">
        <v>19</v>
      </c>
      <c r="C12" s="19">
        <v>26681.31</v>
      </c>
      <c r="D12" s="19">
        <v>8467.27</v>
      </c>
      <c r="E12" s="338">
        <v>31.73</v>
      </c>
      <c r="F12" s="19">
        <v>28.843042982929983</v>
      </c>
      <c r="G12" s="19">
        <v>142334</v>
      </c>
      <c r="H12" s="338">
        <f t="shared" si="0"/>
        <v>5.9488737757668587E-2</v>
      </c>
      <c r="J12"/>
      <c r="K12"/>
      <c r="L12"/>
      <c r="M12"/>
      <c r="N12"/>
      <c r="O12"/>
    </row>
    <row r="13" spans="1:15" ht="18" customHeight="1" x14ac:dyDescent="0.25">
      <c r="A13" s="36">
        <v>11</v>
      </c>
      <c r="B13" s="19" t="s">
        <v>18</v>
      </c>
      <c r="C13" s="19">
        <v>3579.73</v>
      </c>
      <c r="D13" s="19">
        <v>1640.68</v>
      </c>
      <c r="E13" s="338">
        <v>45.83</v>
      </c>
      <c r="F13" s="19">
        <v>39.979325886498479</v>
      </c>
      <c r="G13" s="19">
        <v>146705</v>
      </c>
      <c r="H13" s="338">
        <f t="shared" si="0"/>
        <v>1.1183531576974201E-2</v>
      </c>
      <c r="J13"/>
      <c r="K13"/>
      <c r="L13"/>
      <c r="M13"/>
      <c r="N13"/>
      <c r="O13"/>
    </row>
    <row r="14" spans="1:15" ht="18.75" customHeight="1" x14ac:dyDescent="0.25">
      <c r="A14" s="20"/>
      <c r="B14" s="20"/>
      <c r="C14" s="346">
        <f>SUM(C3:C13)</f>
        <v>2521477.89</v>
      </c>
      <c r="D14" s="346">
        <f>SUM(D3:D13)</f>
        <v>797639.34000000008</v>
      </c>
      <c r="E14" s="346">
        <v>31.64</v>
      </c>
      <c r="F14" s="20">
        <v>31.89</v>
      </c>
      <c r="G14" s="20">
        <f>SUM(G3:G13)</f>
        <v>3111073</v>
      </c>
      <c r="H14" s="338"/>
      <c r="J14"/>
      <c r="K14"/>
      <c r="L14"/>
      <c r="M14"/>
      <c r="N14"/>
      <c r="O14"/>
    </row>
    <row r="15" spans="1:15" ht="15" x14ac:dyDescent="0.25">
      <c r="J15"/>
      <c r="K15"/>
      <c r="L15"/>
      <c r="M15"/>
      <c r="N15"/>
      <c r="O15"/>
    </row>
    <row r="16" spans="1:15" ht="19.5" customHeight="1" x14ac:dyDescent="0.25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</row>
    <row r="17" spans="1:15" ht="19.5" customHeight="1" x14ac:dyDescent="0.25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</row>
    <row r="18" spans="1:15" ht="19.5" customHeight="1" x14ac:dyDescent="0.25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</row>
    <row r="19" spans="1:15" ht="19.5" customHeight="1" x14ac:dyDescent="0.25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</row>
    <row r="20" spans="1:15" ht="19.5" customHeight="1" x14ac:dyDescent="0.25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</row>
    <row r="21" spans="1:15" ht="19.5" customHeight="1" x14ac:dyDescent="0.25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</row>
    <row r="22" spans="1:15" ht="19.5" customHeight="1" x14ac:dyDescent="0.25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</row>
    <row r="23" spans="1:15" ht="19.5" customHeight="1" x14ac:dyDescent="0.25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</row>
    <row r="24" spans="1:15" ht="19.5" customHeight="1" x14ac:dyDescent="0.25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</row>
    <row r="25" spans="1:15" ht="19.5" customHeight="1" x14ac:dyDescent="0.25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</row>
    <row r="26" spans="1:15" ht="19.5" customHeight="1" x14ac:dyDescent="0.2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</row>
    <row r="27" spans="1:15" ht="19.5" customHeight="1" x14ac:dyDescent="0.2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</row>
    <row r="28" spans="1:15" ht="19.5" customHeight="1" x14ac:dyDescent="0.2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</row>
    <row r="29" spans="1:15" ht="19.5" customHeight="1" x14ac:dyDescent="0.2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</row>
    <row r="30" spans="1:15" ht="19.5" customHeight="1" x14ac:dyDescent="0.2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</row>
    <row r="31" spans="1:15" ht="19.5" customHeight="1" x14ac:dyDescent="0.2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</row>
    <row r="32" spans="1:15" ht="19.5" customHeight="1" x14ac:dyDescent="0.25">
      <c r="A32"/>
      <c r="B32"/>
      <c r="C32"/>
      <c r="D32"/>
      <c r="E32"/>
      <c r="F32"/>
      <c r="G32"/>
      <c r="H32"/>
      <c r="I32"/>
      <c r="J32"/>
    </row>
    <row r="33" spans="1:10" ht="19.5" customHeight="1" x14ac:dyDescent="0.25">
      <c r="A33"/>
      <c r="B33"/>
      <c r="C33"/>
      <c r="D33"/>
      <c r="E33"/>
      <c r="F33"/>
      <c r="G33"/>
      <c r="H33"/>
      <c r="I33"/>
      <c r="J33"/>
    </row>
    <row r="34" spans="1:10" ht="19.5" customHeight="1" x14ac:dyDescent="0.25">
      <c r="A34"/>
      <c r="B34"/>
      <c r="C34"/>
      <c r="D34"/>
      <c r="E34"/>
      <c r="F34"/>
      <c r="G34"/>
      <c r="H34"/>
      <c r="I34"/>
      <c r="J34"/>
    </row>
  </sheetData>
  <mergeCells count="1">
    <mergeCell ref="A1:H1"/>
  </mergeCells>
  <pageMargins left="0.7" right="0.7" top="0.75" bottom="0.75" header="0.3" footer="0.3"/>
  <pageSetup orientation="portrait" horizontalDpi="0" verticalDpi="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8"/>
  <sheetViews>
    <sheetView topLeftCell="A49" workbookViewId="0">
      <selection activeCell="E5" sqref="E5"/>
    </sheetView>
  </sheetViews>
  <sheetFormatPr defaultRowHeight="15" x14ac:dyDescent="0.25"/>
  <cols>
    <col min="1" max="16384" width="9.140625" style="329"/>
  </cols>
  <sheetData>
    <row r="1" spans="1:14" ht="15.75" x14ac:dyDescent="0.25">
      <c r="A1" s="405" t="s">
        <v>647</v>
      </c>
      <c r="B1" s="405"/>
      <c r="C1" s="405"/>
      <c r="D1" s="405"/>
      <c r="E1" s="405"/>
      <c r="F1" s="405"/>
      <c r="G1" s="405"/>
      <c r="H1" s="405"/>
      <c r="I1" s="405"/>
      <c r="J1" s="405"/>
      <c r="K1" s="405"/>
      <c r="L1" s="405"/>
      <c r="M1" s="405"/>
      <c r="N1" s="405"/>
    </row>
    <row r="2" spans="1:14" ht="15.75" x14ac:dyDescent="0.25">
      <c r="A2" s="405" t="s">
        <v>648</v>
      </c>
      <c r="B2" s="405"/>
      <c r="C2" s="405"/>
      <c r="D2" s="405"/>
      <c r="E2" s="405"/>
      <c r="F2" s="405"/>
      <c r="G2" s="405"/>
      <c r="H2" s="405"/>
      <c r="I2" s="405"/>
      <c r="J2" s="405"/>
      <c r="K2" s="405"/>
      <c r="L2" s="405"/>
      <c r="M2" s="405"/>
      <c r="N2" s="405"/>
    </row>
    <row r="3" spans="1:14" ht="15.75" x14ac:dyDescent="0.25">
      <c r="A3" s="405" t="s">
        <v>649</v>
      </c>
      <c r="B3" s="405"/>
      <c r="C3" s="405"/>
      <c r="D3" s="405"/>
      <c r="E3" s="405"/>
      <c r="F3" s="405"/>
      <c r="G3" s="405"/>
      <c r="H3" s="405"/>
      <c r="I3" s="405"/>
      <c r="J3" s="405"/>
      <c r="K3" s="405"/>
      <c r="L3" s="405"/>
      <c r="M3" s="405"/>
      <c r="N3" s="405"/>
    </row>
    <row r="4" spans="1:14" x14ac:dyDescent="0.25">
      <c r="A4" s="406" t="s">
        <v>73</v>
      </c>
      <c r="B4" s="406"/>
      <c r="C4" s="406"/>
      <c r="D4" s="406"/>
      <c r="E4" s="406"/>
      <c r="F4" s="406"/>
      <c r="G4" s="406"/>
      <c r="H4" s="406"/>
      <c r="I4" s="406"/>
      <c r="J4" s="406"/>
      <c r="K4" s="406"/>
      <c r="L4" s="406"/>
      <c r="M4" s="406"/>
      <c r="N4" s="406"/>
    </row>
    <row r="5" spans="1:14" ht="75" x14ac:dyDescent="0.25">
      <c r="A5" s="203" t="s">
        <v>74</v>
      </c>
      <c r="B5" s="203" t="s">
        <v>24</v>
      </c>
      <c r="C5" s="203" t="s">
        <v>650</v>
      </c>
      <c r="D5" s="203" t="s">
        <v>651</v>
      </c>
      <c r="E5" s="203" t="s">
        <v>652</v>
      </c>
      <c r="F5" s="203" t="s">
        <v>653</v>
      </c>
      <c r="G5" s="203" t="s">
        <v>654</v>
      </c>
      <c r="H5" s="203" t="s">
        <v>655</v>
      </c>
      <c r="I5" s="203" t="s">
        <v>656</v>
      </c>
      <c r="J5" s="203" t="s">
        <v>657</v>
      </c>
      <c r="K5" s="203" t="s">
        <v>658</v>
      </c>
      <c r="L5" s="203" t="s">
        <v>659</v>
      </c>
      <c r="M5" s="203" t="s">
        <v>660</v>
      </c>
      <c r="N5" s="203" t="s">
        <v>661</v>
      </c>
    </row>
    <row r="6" spans="1:14" x14ac:dyDescent="0.25">
      <c r="A6" s="93">
        <v>1</v>
      </c>
      <c r="B6" s="85" t="s">
        <v>45</v>
      </c>
      <c r="C6" s="328">
        <v>3851</v>
      </c>
      <c r="D6" s="328">
        <v>2344</v>
      </c>
      <c r="E6" s="328">
        <v>1242</v>
      </c>
      <c r="F6" s="328">
        <v>1193</v>
      </c>
      <c r="G6" s="328">
        <v>307</v>
      </c>
      <c r="H6" s="328">
        <v>247</v>
      </c>
      <c r="I6" s="328">
        <v>254</v>
      </c>
      <c r="J6" s="328">
        <v>57</v>
      </c>
      <c r="K6" s="328">
        <v>29</v>
      </c>
      <c r="L6" s="328">
        <f>C6+F6+I6</f>
        <v>5298</v>
      </c>
      <c r="M6" s="328">
        <f>D6+G6+J6</f>
        <v>2708</v>
      </c>
      <c r="N6" s="328">
        <f>E6+H6+K6</f>
        <v>1518</v>
      </c>
    </row>
    <row r="7" spans="1:14" x14ac:dyDescent="0.25">
      <c r="A7" s="85" t="s">
        <v>83</v>
      </c>
      <c r="B7" s="85" t="s">
        <v>5</v>
      </c>
      <c r="C7" s="14">
        <v>3851</v>
      </c>
      <c r="D7" s="328">
        <v>2344</v>
      </c>
      <c r="E7" s="14">
        <v>1242</v>
      </c>
      <c r="F7" s="14">
        <v>1193</v>
      </c>
      <c r="G7" s="328">
        <v>307</v>
      </c>
      <c r="H7" s="14">
        <v>247</v>
      </c>
      <c r="I7" s="14">
        <v>254</v>
      </c>
      <c r="J7" s="328">
        <v>57</v>
      </c>
      <c r="K7" s="14">
        <v>29</v>
      </c>
      <c r="L7" s="328">
        <f t="shared" ref="L7:N13" si="0">C7+F7+I7</f>
        <v>5298</v>
      </c>
      <c r="M7" s="328">
        <f t="shared" si="0"/>
        <v>2708</v>
      </c>
      <c r="N7" s="14">
        <f t="shared" si="0"/>
        <v>1518</v>
      </c>
    </row>
    <row r="8" spans="1:14" x14ac:dyDescent="0.25">
      <c r="A8" s="85">
        <v>1</v>
      </c>
      <c r="B8" s="85" t="s">
        <v>53</v>
      </c>
      <c r="C8" s="14"/>
      <c r="D8" s="328"/>
      <c r="E8" s="14"/>
      <c r="F8" s="14"/>
      <c r="G8" s="328">
        <v>21</v>
      </c>
      <c r="H8" s="14">
        <v>132</v>
      </c>
      <c r="I8" s="14"/>
      <c r="J8" s="328"/>
      <c r="K8" s="14"/>
      <c r="L8" s="328">
        <f t="shared" si="0"/>
        <v>0</v>
      </c>
      <c r="M8" s="328">
        <f t="shared" si="0"/>
        <v>21</v>
      </c>
      <c r="N8" s="14">
        <f t="shared" si="0"/>
        <v>132</v>
      </c>
    </row>
    <row r="9" spans="1:14" x14ac:dyDescent="0.25">
      <c r="A9" s="85" t="s">
        <v>85</v>
      </c>
      <c r="B9" s="85" t="s">
        <v>5</v>
      </c>
      <c r="C9" s="14"/>
      <c r="D9" s="328"/>
      <c r="E9" s="14"/>
      <c r="F9" s="14"/>
      <c r="G9" s="328">
        <v>21</v>
      </c>
      <c r="H9" s="14">
        <v>132</v>
      </c>
      <c r="I9" s="14"/>
      <c r="J9" s="328"/>
      <c r="K9" s="14"/>
      <c r="L9" s="328">
        <f t="shared" si="0"/>
        <v>0</v>
      </c>
      <c r="M9" s="328">
        <f t="shared" si="0"/>
        <v>21</v>
      </c>
      <c r="N9" s="14">
        <f t="shared" si="0"/>
        <v>132</v>
      </c>
    </row>
    <row r="10" spans="1:14" x14ac:dyDescent="0.25">
      <c r="A10" s="93">
        <v>1</v>
      </c>
      <c r="B10" s="93" t="s">
        <v>64</v>
      </c>
      <c r="C10" s="328">
        <v>767</v>
      </c>
      <c r="D10" s="328">
        <v>127</v>
      </c>
      <c r="E10" s="328">
        <v>261</v>
      </c>
      <c r="F10" s="328">
        <v>502</v>
      </c>
      <c r="G10" s="328">
        <v>106</v>
      </c>
      <c r="H10" s="328">
        <v>69</v>
      </c>
      <c r="I10" s="328">
        <v>105</v>
      </c>
      <c r="J10" s="328">
        <v>28</v>
      </c>
      <c r="K10" s="328">
        <v>29</v>
      </c>
      <c r="L10" s="328">
        <f t="shared" si="0"/>
        <v>1374</v>
      </c>
      <c r="M10" s="328">
        <f t="shared" si="0"/>
        <v>261</v>
      </c>
      <c r="N10" s="328">
        <f t="shared" si="0"/>
        <v>359</v>
      </c>
    </row>
    <row r="11" spans="1:14" x14ac:dyDescent="0.25">
      <c r="A11" s="85" t="s">
        <v>86</v>
      </c>
      <c r="B11" s="85" t="s">
        <v>5</v>
      </c>
      <c r="C11" s="14">
        <f t="shared" ref="C11:K11" si="1">SUM(C10)</f>
        <v>767</v>
      </c>
      <c r="D11" s="328">
        <v>127</v>
      </c>
      <c r="E11" s="14">
        <f t="shared" si="1"/>
        <v>261</v>
      </c>
      <c r="F11" s="14">
        <f t="shared" si="1"/>
        <v>502</v>
      </c>
      <c r="G11" s="14">
        <f t="shared" si="1"/>
        <v>106</v>
      </c>
      <c r="H11" s="14">
        <f t="shared" si="1"/>
        <v>69</v>
      </c>
      <c r="I11" s="14">
        <f t="shared" si="1"/>
        <v>105</v>
      </c>
      <c r="J11" s="14">
        <f t="shared" si="1"/>
        <v>28</v>
      </c>
      <c r="K11" s="14">
        <f t="shared" si="1"/>
        <v>29</v>
      </c>
      <c r="L11" s="328">
        <f t="shared" si="0"/>
        <v>1374</v>
      </c>
      <c r="M11" s="328">
        <f t="shared" si="0"/>
        <v>261</v>
      </c>
      <c r="N11" s="14">
        <f t="shared" si="0"/>
        <v>359</v>
      </c>
    </row>
    <row r="12" spans="1:14" x14ac:dyDescent="0.25">
      <c r="A12" s="93">
        <v>1</v>
      </c>
      <c r="B12" s="93" t="s">
        <v>66</v>
      </c>
      <c r="C12" s="328">
        <v>313</v>
      </c>
      <c r="D12" s="328">
        <v>390</v>
      </c>
      <c r="E12" s="328">
        <v>313</v>
      </c>
      <c r="F12" s="328">
        <v>488</v>
      </c>
      <c r="G12" s="328">
        <v>34</v>
      </c>
      <c r="H12" s="328">
        <v>12</v>
      </c>
      <c r="I12" s="328">
        <v>105</v>
      </c>
      <c r="J12" s="328">
        <v>29</v>
      </c>
      <c r="K12" s="328">
        <v>48</v>
      </c>
      <c r="L12" s="328">
        <f t="shared" si="0"/>
        <v>906</v>
      </c>
      <c r="M12" s="328">
        <f t="shared" si="0"/>
        <v>453</v>
      </c>
      <c r="N12" s="328">
        <f t="shared" si="0"/>
        <v>373</v>
      </c>
    </row>
    <row r="13" spans="1:14" x14ac:dyDescent="0.25">
      <c r="A13" s="85" t="s">
        <v>87</v>
      </c>
      <c r="B13" s="85" t="s">
        <v>5</v>
      </c>
      <c r="C13" s="14">
        <f>C7+C11+C12+C9</f>
        <v>4931</v>
      </c>
      <c r="D13" s="14">
        <f t="shared" ref="D13:N13" si="2">D7+D11+D12+D9</f>
        <v>2861</v>
      </c>
      <c r="E13" s="14">
        <f t="shared" si="2"/>
        <v>1816</v>
      </c>
      <c r="F13" s="14">
        <f t="shared" si="2"/>
        <v>2183</v>
      </c>
      <c r="G13" s="14">
        <f t="shared" si="2"/>
        <v>468</v>
      </c>
      <c r="H13" s="14">
        <f t="shared" si="2"/>
        <v>460</v>
      </c>
      <c r="I13" s="14">
        <f t="shared" si="2"/>
        <v>464</v>
      </c>
      <c r="J13" s="14">
        <f t="shared" si="2"/>
        <v>114</v>
      </c>
      <c r="K13" s="14">
        <f t="shared" si="2"/>
        <v>106</v>
      </c>
      <c r="L13" s="328">
        <f t="shared" si="0"/>
        <v>7578</v>
      </c>
      <c r="M13" s="14">
        <f t="shared" si="2"/>
        <v>3443</v>
      </c>
      <c r="N13" s="14">
        <f t="shared" si="2"/>
        <v>2382</v>
      </c>
    </row>
    <row r="16" spans="1:14" x14ac:dyDescent="0.25">
      <c r="A16" s="405" t="s">
        <v>647</v>
      </c>
      <c r="B16" s="407"/>
      <c r="C16" s="407"/>
      <c r="D16" s="407"/>
      <c r="E16" s="407"/>
      <c r="F16" s="407"/>
      <c r="G16" s="407"/>
      <c r="H16" s="407"/>
      <c r="I16" s="407"/>
      <c r="J16" s="407"/>
      <c r="K16" s="407"/>
      <c r="L16" s="407"/>
      <c r="M16" s="407"/>
      <c r="N16" s="407"/>
    </row>
    <row r="17" spans="1:14" x14ac:dyDescent="0.25">
      <c r="A17" s="405" t="s">
        <v>662</v>
      </c>
      <c r="B17" s="407"/>
      <c r="C17" s="407"/>
      <c r="D17" s="407"/>
      <c r="E17" s="407"/>
      <c r="F17" s="407"/>
      <c r="G17" s="407"/>
      <c r="H17" s="407"/>
      <c r="I17" s="407"/>
      <c r="J17" s="407"/>
      <c r="K17" s="407"/>
      <c r="L17" s="407"/>
      <c r="M17" s="407"/>
      <c r="N17" s="407"/>
    </row>
    <row r="18" spans="1:14" x14ac:dyDescent="0.25">
      <c r="A18" s="405" t="s">
        <v>649</v>
      </c>
      <c r="B18" s="407"/>
      <c r="C18" s="407"/>
      <c r="D18" s="407"/>
      <c r="E18" s="407"/>
      <c r="F18" s="407"/>
      <c r="G18" s="407"/>
      <c r="H18" s="407"/>
      <c r="I18" s="407"/>
      <c r="J18" s="407"/>
      <c r="K18" s="407"/>
      <c r="L18" s="407"/>
      <c r="M18" s="407"/>
      <c r="N18" s="407"/>
    </row>
    <row r="19" spans="1:14" x14ac:dyDescent="0.25">
      <c r="A19" s="408" t="s">
        <v>73</v>
      </c>
      <c r="B19" s="407"/>
      <c r="C19" s="407"/>
      <c r="D19" s="407"/>
      <c r="E19" s="407"/>
      <c r="F19" s="407"/>
      <c r="G19" s="407"/>
      <c r="H19" s="407"/>
      <c r="I19" s="407"/>
      <c r="J19" s="407"/>
      <c r="K19" s="407"/>
      <c r="L19" s="407"/>
      <c r="M19" s="407"/>
      <c r="N19" s="407"/>
    </row>
    <row r="20" spans="1:14" ht="75" x14ac:dyDescent="0.25">
      <c r="A20" s="203" t="s">
        <v>74</v>
      </c>
      <c r="B20" s="203" t="s">
        <v>24</v>
      </c>
      <c r="C20" s="203" t="s">
        <v>650</v>
      </c>
      <c r="D20" s="203" t="s">
        <v>651</v>
      </c>
      <c r="E20" s="203" t="s">
        <v>652</v>
      </c>
      <c r="F20" s="203" t="s">
        <v>653</v>
      </c>
      <c r="G20" s="203" t="s">
        <v>663</v>
      </c>
      <c r="H20" s="203" t="s">
        <v>655</v>
      </c>
      <c r="I20" s="203" t="s">
        <v>656</v>
      </c>
      <c r="J20" s="203" t="s">
        <v>657</v>
      </c>
      <c r="K20" s="203" t="s">
        <v>658</v>
      </c>
      <c r="L20" s="203" t="s">
        <v>659</v>
      </c>
      <c r="M20" s="203" t="s">
        <v>660</v>
      </c>
      <c r="N20" s="203" t="s">
        <v>661</v>
      </c>
    </row>
    <row r="21" spans="1:14" x14ac:dyDescent="0.25">
      <c r="A21" s="93">
        <v>1</v>
      </c>
      <c r="B21" s="93" t="s">
        <v>45</v>
      </c>
      <c r="C21" s="328">
        <v>3807</v>
      </c>
      <c r="D21" s="328">
        <v>175</v>
      </c>
      <c r="E21" s="204">
        <v>98</v>
      </c>
      <c r="F21" s="328">
        <v>364</v>
      </c>
      <c r="G21" s="328">
        <v>69</v>
      </c>
      <c r="H21" s="328">
        <v>145</v>
      </c>
      <c r="I21" s="204">
        <v>415</v>
      </c>
      <c r="J21" s="328">
        <v>212</v>
      </c>
      <c r="K21" s="328">
        <v>18</v>
      </c>
      <c r="L21" s="328">
        <f>C21+F21+H21</f>
        <v>4316</v>
      </c>
      <c r="M21" s="328">
        <f>D21+G21+J21</f>
        <v>456</v>
      </c>
      <c r="N21" s="204">
        <f>E21+H21+K21</f>
        <v>261</v>
      </c>
    </row>
    <row r="22" spans="1:14" s="23" customFormat="1" x14ac:dyDescent="0.25">
      <c r="A22" s="85" t="s">
        <v>83</v>
      </c>
      <c r="B22" s="85" t="s">
        <v>5</v>
      </c>
      <c r="C22" s="14">
        <v>3807</v>
      </c>
      <c r="D22" s="14">
        <v>175</v>
      </c>
      <c r="E22" s="349">
        <v>98</v>
      </c>
      <c r="F22" s="14">
        <v>364</v>
      </c>
      <c r="G22" s="14">
        <v>69</v>
      </c>
      <c r="H22" s="14">
        <v>145</v>
      </c>
      <c r="I22" s="14">
        <v>415</v>
      </c>
      <c r="J22" s="14">
        <v>212</v>
      </c>
      <c r="K22" s="14">
        <v>18</v>
      </c>
      <c r="L22" s="14">
        <f t="shared" ref="L22:L26" si="3">C22+F22+H22</f>
        <v>4316</v>
      </c>
      <c r="M22" s="14">
        <f t="shared" ref="M22:N26" si="4">D22+G22+J22</f>
        <v>456</v>
      </c>
      <c r="N22" s="349">
        <f t="shared" si="4"/>
        <v>261</v>
      </c>
    </row>
    <row r="23" spans="1:14" x14ac:dyDescent="0.25">
      <c r="A23" s="93">
        <v>1</v>
      </c>
      <c r="B23" s="93" t="s">
        <v>64</v>
      </c>
      <c r="C23" s="328">
        <v>762</v>
      </c>
      <c r="D23" s="328">
        <v>112</v>
      </c>
      <c r="E23" s="328">
        <v>74</v>
      </c>
      <c r="F23" s="328">
        <v>191</v>
      </c>
      <c r="G23" s="328">
        <v>13</v>
      </c>
      <c r="H23" s="328">
        <v>9</v>
      </c>
      <c r="I23" s="328">
        <v>104</v>
      </c>
      <c r="J23" s="328">
        <v>48</v>
      </c>
      <c r="K23" s="328">
        <v>42</v>
      </c>
      <c r="L23" s="328">
        <f t="shared" si="3"/>
        <v>962</v>
      </c>
      <c r="M23" s="328">
        <f t="shared" si="4"/>
        <v>173</v>
      </c>
      <c r="N23" s="204">
        <f t="shared" si="4"/>
        <v>125</v>
      </c>
    </row>
    <row r="24" spans="1:14" s="23" customFormat="1" x14ac:dyDescent="0.25">
      <c r="A24" s="85" t="s">
        <v>86</v>
      </c>
      <c r="B24" s="85" t="s">
        <v>5</v>
      </c>
      <c r="C24" s="14">
        <v>762</v>
      </c>
      <c r="D24" s="14">
        <v>112</v>
      </c>
      <c r="E24" s="14">
        <v>74</v>
      </c>
      <c r="F24" s="14">
        <v>191</v>
      </c>
      <c r="G24" s="14">
        <v>13</v>
      </c>
      <c r="H24" s="14">
        <v>9</v>
      </c>
      <c r="I24" s="14">
        <v>104</v>
      </c>
      <c r="J24" s="14">
        <v>48</v>
      </c>
      <c r="K24" s="14">
        <v>42</v>
      </c>
      <c r="L24" s="14">
        <f t="shared" si="3"/>
        <v>962</v>
      </c>
      <c r="M24" s="14">
        <f t="shared" si="4"/>
        <v>173</v>
      </c>
      <c r="N24" s="349">
        <f t="shared" si="4"/>
        <v>125</v>
      </c>
    </row>
    <row r="25" spans="1:14" x14ac:dyDescent="0.25">
      <c r="A25" s="93">
        <v>1</v>
      </c>
      <c r="B25" s="93" t="s">
        <v>66</v>
      </c>
      <c r="C25" s="205">
        <v>324</v>
      </c>
      <c r="D25" s="205">
        <v>550</v>
      </c>
      <c r="E25" s="205">
        <v>49</v>
      </c>
      <c r="F25" s="205">
        <v>218</v>
      </c>
      <c r="G25" s="205">
        <v>30</v>
      </c>
      <c r="H25" s="205">
        <v>1</v>
      </c>
      <c r="I25" s="205">
        <v>208</v>
      </c>
      <c r="J25" s="205">
        <v>92</v>
      </c>
      <c r="K25" s="205">
        <v>0</v>
      </c>
      <c r="L25" s="328">
        <f t="shared" si="3"/>
        <v>543</v>
      </c>
      <c r="M25" s="328">
        <f t="shared" si="4"/>
        <v>672</v>
      </c>
      <c r="N25" s="204">
        <f t="shared" si="4"/>
        <v>50</v>
      </c>
    </row>
    <row r="26" spans="1:14" s="23" customFormat="1" x14ac:dyDescent="0.25">
      <c r="A26" s="85" t="s">
        <v>87</v>
      </c>
      <c r="B26" s="85" t="s">
        <v>5</v>
      </c>
      <c r="C26" s="14">
        <f>C22+C24+C25</f>
        <v>4893</v>
      </c>
      <c r="D26" s="14">
        <f t="shared" ref="D26:K26" si="5">D22+D24+D25</f>
        <v>837</v>
      </c>
      <c r="E26" s="14">
        <f t="shared" si="5"/>
        <v>221</v>
      </c>
      <c r="F26" s="14">
        <f t="shared" si="5"/>
        <v>773</v>
      </c>
      <c r="G26" s="14">
        <f t="shared" si="5"/>
        <v>112</v>
      </c>
      <c r="H26" s="14">
        <f t="shared" si="5"/>
        <v>155</v>
      </c>
      <c r="I26" s="14">
        <f t="shared" si="5"/>
        <v>727</v>
      </c>
      <c r="J26" s="14">
        <f t="shared" si="5"/>
        <v>352</v>
      </c>
      <c r="K26" s="14">
        <f t="shared" si="5"/>
        <v>60</v>
      </c>
      <c r="L26" s="14">
        <f t="shared" si="3"/>
        <v>5821</v>
      </c>
      <c r="M26" s="14">
        <f t="shared" si="4"/>
        <v>1301</v>
      </c>
      <c r="N26" s="349">
        <f t="shared" si="4"/>
        <v>436</v>
      </c>
    </row>
    <row r="29" spans="1:14" ht="15.75" x14ac:dyDescent="0.25">
      <c r="A29" s="405" t="s">
        <v>647</v>
      </c>
      <c r="B29" s="405"/>
      <c r="C29" s="405"/>
      <c r="D29" s="405"/>
      <c r="E29" s="405"/>
      <c r="F29" s="405"/>
      <c r="G29" s="405"/>
      <c r="H29" s="405"/>
      <c r="I29" s="405"/>
      <c r="J29" s="405"/>
      <c r="K29" s="405"/>
      <c r="L29" s="405"/>
      <c r="M29" s="405"/>
      <c r="N29" s="405"/>
    </row>
    <row r="30" spans="1:14" ht="15.75" x14ac:dyDescent="0.25">
      <c r="A30" s="405" t="s">
        <v>664</v>
      </c>
      <c r="B30" s="405"/>
      <c r="C30" s="405"/>
      <c r="D30" s="405"/>
      <c r="E30" s="405"/>
      <c r="F30" s="405"/>
      <c r="G30" s="405"/>
      <c r="H30" s="405"/>
      <c r="I30" s="405"/>
      <c r="J30" s="405"/>
      <c r="K30" s="405"/>
      <c r="L30" s="405"/>
      <c r="M30" s="405"/>
      <c r="N30" s="405"/>
    </row>
    <row r="31" spans="1:14" ht="15.75" x14ac:dyDescent="0.25">
      <c r="A31" s="405" t="s">
        <v>649</v>
      </c>
      <c r="B31" s="405"/>
      <c r="C31" s="405"/>
      <c r="D31" s="405"/>
      <c r="E31" s="405"/>
      <c r="F31" s="405"/>
      <c r="G31" s="405"/>
      <c r="H31" s="405"/>
      <c r="I31" s="405"/>
      <c r="J31" s="405"/>
      <c r="K31" s="405"/>
      <c r="L31" s="405"/>
      <c r="M31" s="405"/>
      <c r="N31" s="405"/>
    </row>
    <row r="32" spans="1:14" x14ac:dyDescent="0.25">
      <c r="A32" s="406" t="s">
        <v>73</v>
      </c>
      <c r="B32" s="406"/>
      <c r="C32" s="406"/>
      <c r="D32" s="406"/>
      <c r="E32" s="406"/>
      <c r="F32" s="406"/>
      <c r="G32" s="406"/>
      <c r="H32" s="406"/>
      <c r="I32" s="406"/>
      <c r="J32" s="406"/>
      <c r="K32" s="406"/>
      <c r="L32" s="406"/>
      <c r="M32" s="406"/>
      <c r="N32" s="406"/>
    </row>
    <row r="33" spans="1:14" ht="75" x14ac:dyDescent="0.25">
      <c r="A33" s="203" t="s">
        <v>74</v>
      </c>
      <c r="B33" s="203" t="s">
        <v>24</v>
      </c>
      <c r="C33" s="203" t="s">
        <v>650</v>
      </c>
      <c r="D33" s="203" t="s">
        <v>651</v>
      </c>
      <c r="E33" s="203" t="s">
        <v>652</v>
      </c>
      <c r="F33" s="203" t="s">
        <v>653</v>
      </c>
      <c r="G33" s="203" t="s">
        <v>663</v>
      </c>
      <c r="H33" s="203" t="s">
        <v>655</v>
      </c>
      <c r="I33" s="203" t="s">
        <v>656</v>
      </c>
      <c r="J33" s="203" t="s">
        <v>657</v>
      </c>
      <c r="K33" s="203" t="s">
        <v>658</v>
      </c>
      <c r="L33" s="203" t="s">
        <v>659</v>
      </c>
      <c r="M33" s="203" t="s">
        <v>660</v>
      </c>
      <c r="N33" s="203" t="s">
        <v>661</v>
      </c>
    </row>
    <row r="34" spans="1:14" x14ac:dyDescent="0.25">
      <c r="A34" s="93">
        <v>1</v>
      </c>
      <c r="B34" s="93" t="s">
        <v>37</v>
      </c>
      <c r="C34" s="328">
        <v>352</v>
      </c>
      <c r="D34" s="328">
        <v>55</v>
      </c>
      <c r="E34" s="328">
        <v>17</v>
      </c>
      <c r="F34" s="328">
        <v>167</v>
      </c>
      <c r="G34" s="328">
        <v>50</v>
      </c>
      <c r="H34" s="328">
        <v>103</v>
      </c>
      <c r="I34" s="328">
        <v>50</v>
      </c>
      <c r="J34" s="328">
        <v>19</v>
      </c>
      <c r="K34" s="328">
        <v>70</v>
      </c>
      <c r="L34" s="328">
        <f>C34+F34+I34</f>
        <v>569</v>
      </c>
      <c r="M34" s="328">
        <f>D34+G34+J34</f>
        <v>124</v>
      </c>
      <c r="N34" s="328">
        <f>E34+H34+K34</f>
        <v>190</v>
      </c>
    </row>
    <row r="35" spans="1:14" x14ac:dyDescent="0.25">
      <c r="A35" s="93">
        <v>2</v>
      </c>
      <c r="B35" s="93" t="s">
        <v>45</v>
      </c>
      <c r="C35" s="328">
        <v>5216</v>
      </c>
      <c r="D35" s="328">
        <v>3726</v>
      </c>
      <c r="E35" s="328">
        <v>1573</v>
      </c>
      <c r="F35" s="328">
        <v>2261</v>
      </c>
      <c r="G35" s="328">
        <v>425</v>
      </c>
      <c r="H35" s="328">
        <v>1284</v>
      </c>
      <c r="I35" s="328">
        <v>799</v>
      </c>
      <c r="J35" s="328">
        <v>175</v>
      </c>
      <c r="K35" s="328">
        <v>626</v>
      </c>
      <c r="L35" s="328">
        <f t="shared" ref="L35:N48" si="6">C35+F35+I35</f>
        <v>8276</v>
      </c>
      <c r="M35" s="328">
        <f t="shared" si="6"/>
        <v>4326</v>
      </c>
      <c r="N35" s="328">
        <f t="shared" si="6"/>
        <v>3483</v>
      </c>
    </row>
    <row r="36" spans="1:14" x14ac:dyDescent="0.25">
      <c r="A36" s="93">
        <v>3</v>
      </c>
      <c r="B36" s="93" t="s">
        <v>48</v>
      </c>
      <c r="C36" s="328">
        <v>593</v>
      </c>
      <c r="D36" s="328">
        <v>21</v>
      </c>
      <c r="E36" s="328">
        <v>5</v>
      </c>
      <c r="F36" s="328">
        <v>167</v>
      </c>
      <c r="G36" s="328">
        <v>43</v>
      </c>
      <c r="H36" s="328">
        <v>72</v>
      </c>
      <c r="I36" s="328">
        <v>50</v>
      </c>
      <c r="J36" s="328">
        <v>14</v>
      </c>
      <c r="K36" s="328">
        <v>21</v>
      </c>
      <c r="L36" s="328">
        <f t="shared" si="6"/>
        <v>810</v>
      </c>
      <c r="M36" s="328">
        <f t="shared" si="6"/>
        <v>78</v>
      </c>
      <c r="N36" s="328">
        <f t="shared" si="6"/>
        <v>98</v>
      </c>
    </row>
    <row r="37" spans="1:14" x14ac:dyDescent="0.25">
      <c r="A37" s="93">
        <v>4</v>
      </c>
      <c r="B37" s="93" t="s">
        <v>49</v>
      </c>
      <c r="C37" s="328">
        <v>1164</v>
      </c>
      <c r="D37" s="328">
        <v>412</v>
      </c>
      <c r="E37" s="328">
        <v>207</v>
      </c>
      <c r="F37" s="328">
        <v>440</v>
      </c>
      <c r="G37" s="328">
        <v>53</v>
      </c>
      <c r="H37" s="328">
        <v>125</v>
      </c>
      <c r="I37" s="328">
        <v>78</v>
      </c>
      <c r="J37" s="328">
        <v>30</v>
      </c>
      <c r="K37" s="328">
        <v>11</v>
      </c>
      <c r="L37" s="328">
        <f t="shared" si="6"/>
        <v>1682</v>
      </c>
      <c r="M37" s="328">
        <f t="shared" si="6"/>
        <v>495</v>
      </c>
      <c r="N37" s="328">
        <f t="shared" si="6"/>
        <v>343</v>
      </c>
    </row>
    <row r="38" spans="1:14" x14ac:dyDescent="0.25">
      <c r="A38" s="85" t="s">
        <v>83</v>
      </c>
      <c r="B38" s="85" t="s">
        <v>5</v>
      </c>
      <c r="C38" s="14">
        <f t="shared" ref="C38:I38" si="7">SUM(C34:C37)</f>
        <v>7325</v>
      </c>
      <c r="D38" s="14">
        <f>SUM(D34:D37)</f>
        <v>4214</v>
      </c>
      <c r="E38" s="14">
        <f>SUM(E34:E37)</f>
        <v>1802</v>
      </c>
      <c r="F38" s="14">
        <f t="shared" si="7"/>
        <v>3035</v>
      </c>
      <c r="G38" s="14">
        <f>SUM(G34:G37)</f>
        <v>571</v>
      </c>
      <c r="H38" s="14">
        <f>SUM(H34:H37)</f>
        <v>1584</v>
      </c>
      <c r="I38" s="14">
        <f t="shared" si="7"/>
        <v>977</v>
      </c>
      <c r="J38" s="14">
        <f>SUM(J34:J37)</f>
        <v>238</v>
      </c>
      <c r="K38" s="14">
        <f>SUM(K34:K37)</f>
        <v>728</v>
      </c>
      <c r="L38" s="14">
        <f t="shared" si="6"/>
        <v>11337</v>
      </c>
      <c r="M38" s="14">
        <f t="shared" si="6"/>
        <v>5023</v>
      </c>
      <c r="N38" s="14">
        <f t="shared" si="6"/>
        <v>4114</v>
      </c>
    </row>
    <row r="39" spans="1:14" x14ac:dyDescent="0.25">
      <c r="A39" s="93">
        <v>1</v>
      </c>
      <c r="B39" s="93" t="s">
        <v>53</v>
      </c>
      <c r="C39" s="328">
        <v>355</v>
      </c>
      <c r="D39" s="328">
        <v>18</v>
      </c>
      <c r="E39" s="328">
        <v>7</v>
      </c>
      <c r="F39" s="328">
        <v>167</v>
      </c>
      <c r="G39" s="328">
        <v>51</v>
      </c>
      <c r="H39" s="328">
        <v>126</v>
      </c>
      <c r="I39" s="328">
        <v>50</v>
      </c>
      <c r="J39" s="328">
        <v>19</v>
      </c>
      <c r="K39" s="328">
        <v>9</v>
      </c>
      <c r="L39" s="328">
        <f t="shared" si="6"/>
        <v>572</v>
      </c>
      <c r="M39" s="328">
        <f t="shared" si="6"/>
        <v>88</v>
      </c>
      <c r="N39" s="328">
        <f t="shared" si="6"/>
        <v>142</v>
      </c>
    </row>
    <row r="40" spans="1:14" x14ac:dyDescent="0.25">
      <c r="A40" s="93">
        <v>3</v>
      </c>
      <c r="B40" s="93" t="s">
        <v>55</v>
      </c>
      <c r="C40" s="328">
        <v>355</v>
      </c>
      <c r="D40" s="328">
        <v>18</v>
      </c>
      <c r="E40" s="328">
        <v>6</v>
      </c>
      <c r="F40" s="328">
        <v>167</v>
      </c>
      <c r="G40" s="328">
        <v>50</v>
      </c>
      <c r="H40" s="328">
        <v>83</v>
      </c>
      <c r="I40" s="328">
        <v>50</v>
      </c>
      <c r="J40" s="328">
        <v>0</v>
      </c>
      <c r="K40" s="328">
        <v>0</v>
      </c>
      <c r="L40" s="328">
        <f t="shared" si="6"/>
        <v>572</v>
      </c>
      <c r="M40" s="328">
        <f t="shared" si="6"/>
        <v>68</v>
      </c>
      <c r="N40" s="328">
        <f t="shared" si="6"/>
        <v>89</v>
      </c>
    </row>
    <row r="41" spans="1:14" x14ac:dyDescent="0.25">
      <c r="A41" s="93">
        <v>4</v>
      </c>
      <c r="B41" s="93" t="s">
        <v>56</v>
      </c>
      <c r="C41" s="328">
        <v>355</v>
      </c>
      <c r="D41" s="328">
        <v>0</v>
      </c>
      <c r="E41" s="328">
        <v>0</v>
      </c>
      <c r="F41" s="328">
        <v>167</v>
      </c>
      <c r="G41" s="328">
        <v>0</v>
      </c>
      <c r="H41" s="328">
        <v>0</v>
      </c>
      <c r="I41" s="328">
        <v>50</v>
      </c>
      <c r="J41" s="328">
        <v>0</v>
      </c>
      <c r="K41" s="328">
        <v>0</v>
      </c>
      <c r="L41" s="328">
        <f t="shared" si="6"/>
        <v>572</v>
      </c>
      <c r="M41" s="328">
        <f t="shared" si="6"/>
        <v>0</v>
      </c>
      <c r="N41" s="328">
        <f t="shared" si="6"/>
        <v>0</v>
      </c>
    </row>
    <row r="42" spans="1:14" x14ac:dyDescent="0.25">
      <c r="A42" s="93">
        <v>5</v>
      </c>
      <c r="B42" s="93" t="s">
        <v>57</v>
      </c>
      <c r="C42" s="328">
        <v>355</v>
      </c>
      <c r="D42" s="328">
        <v>0</v>
      </c>
      <c r="E42" s="328">
        <v>0</v>
      </c>
      <c r="F42" s="328">
        <v>160</v>
      </c>
      <c r="G42" s="328">
        <v>52</v>
      </c>
      <c r="H42" s="328">
        <v>270</v>
      </c>
      <c r="I42" s="328">
        <v>50</v>
      </c>
      <c r="J42" s="328">
        <v>19</v>
      </c>
      <c r="K42" s="328">
        <v>28</v>
      </c>
      <c r="L42" s="328">
        <f t="shared" si="6"/>
        <v>565</v>
      </c>
      <c r="M42" s="328">
        <f t="shared" si="6"/>
        <v>71</v>
      </c>
      <c r="N42" s="328">
        <f t="shared" si="6"/>
        <v>298</v>
      </c>
    </row>
    <row r="43" spans="1:14" x14ac:dyDescent="0.25">
      <c r="A43" s="85" t="s">
        <v>85</v>
      </c>
      <c r="B43" s="85" t="s">
        <v>5</v>
      </c>
      <c r="C43" s="14">
        <f t="shared" ref="C43:I43" si="8">SUM(C39:C42)</f>
        <v>1420</v>
      </c>
      <c r="D43" s="14">
        <f>SUM(D39:D42)</f>
        <v>36</v>
      </c>
      <c r="E43" s="14">
        <f>SUM(E39:E42)</f>
        <v>13</v>
      </c>
      <c r="F43" s="14">
        <f t="shared" si="8"/>
        <v>661</v>
      </c>
      <c r="G43" s="14">
        <f>SUM(G39:G42)</f>
        <v>153</v>
      </c>
      <c r="H43" s="14">
        <f>SUM(H39:H42)</f>
        <v>479</v>
      </c>
      <c r="I43" s="14">
        <f t="shared" si="8"/>
        <v>200</v>
      </c>
      <c r="J43" s="14">
        <f>SUM(J39:J42)</f>
        <v>38</v>
      </c>
      <c r="K43" s="14">
        <f>SUM(K39:K42)</f>
        <v>37</v>
      </c>
      <c r="L43" s="14">
        <f t="shared" si="6"/>
        <v>2281</v>
      </c>
      <c r="M43" s="14">
        <f t="shared" si="6"/>
        <v>227</v>
      </c>
      <c r="N43" s="14">
        <f t="shared" si="6"/>
        <v>529</v>
      </c>
    </row>
    <row r="44" spans="1:14" x14ac:dyDescent="0.25">
      <c r="A44" s="93">
        <v>1</v>
      </c>
      <c r="B44" s="93" t="s">
        <v>64</v>
      </c>
      <c r="C44" s="328">
        <v>1152</v>
      </c>
      <c r="D44" s="328">
        <v>412</v>
      </c>
      <c r="E44" s="328">
        <v>239</v>
      </c>
      <c r="F44" s="328">
        <v>696</v>
      </c>
      <c r="G44" s="328">
        <v>202</v>
      </c>
      <c r="H44" s="328">
        <v>183</v>
      </c>
      <c r="I44" s="328">
        <v>233</v>
      </c>
      <c r="J44" s="328">
        <v>38</v>
      </c>
      <c r="K44" s="328">
        <v>84</v>
      </c>
      <c r="L44" s="328">
        <f t="shared" si="6"/>
        <v>2081</v>
      </c>
      <c r="M44" s="328">
        <f t="shared" si="6"/>
        <v>652</v>
      </c>
      <c r="N44" s="328">
        <f t="shared" si="6"/>
        <v>506</v>
      </c>
    </row>
    <row r="45" spans="1:14" x14ac:dyDescent="0.25">
      <c r="A45" s="85" t="s">
        <v>86</v>
      </c>
      <c r="B45" s="85" t="s">
        <v>5</v>
      </c>
      <c r="C45" s="14">
        <v>1152</v>
      </c>
      <c r="D45" s="14">
        <f>SUM(D44)</f>
        <v>412</v>
      </c>
      <c r="E45" s="14">
        <f>SUM(E44)</f>
        <v>239</v>
      </c>
      <c r="F45" s="14">
        <v>696</v>
      </c>
      <c r="G45" s="14">
        <f>SUM(G44)</f>
        <v>202</v>
      </c>
      <c r="H45" s="14">
        <f>SUM(H44)</f>
        <v>183</v>
      </c>
      <c r="I45" s="14">
        <v>233</v>
      </c>
      <c r="J45" s="14">
        <f>SUM(J44)</f>
        <v>38</v>
      </c>
      <c r="K45" s="14">
        <f>SUM(K44)</f>
        <v>84</v>
      </c>
      <c r="L45" s="14">
        <f t="shared" si="6"/>
        <v>2081</v>
      </c>
      <c r="M45" s="14">
        <f t="shared" si="6"/>
        <v>652</v>
      </c>
      <c r="N45" s="14">
        <f t="shared" si="6"/>
        <v>506</v>
      </c>
    </row>
    <row r="46" spans="1:14" x14ac:dyDescent="0.25">
      <c r="A46" s="93">
        <v>1</v>
      </c>
      <c r="B46" s="93" t="s">
        <v>66</v>
      </c>
      <c r="C46" s="328">
        <v>805</v>
      </c>
      <c r="D46" s="328">
        <v>1440</v>
      </c>
      <c r="E46" s="328">
        <v>492</v>
      </c>
      <c r="F46" s="328">
        <v>1111</v>
      </c>
      <c r="G46" s="328">
        <v>152</v>
      </c>
      <c r="H46" s="328">
        <v>96</v>
      </c>
      <c r="I46" s="328">
        <v>196</v>
      </c>
      <c r="J46" s="328">
        <v>63</v>
      </c>
      <c r="K46" s="328">
        <v>79</v>
      </c>
      <c r="L46" s="328">
        <f t="shared" si="6"/>
        <v>2112</v>
      </c>
      <c r="M46" s="328">
        <f t="shared" si="6"/>
        <v>1655</v>
      </c>
      <c r="N46" s="328">
        <f t="shared" si="6"/>
        <v>667</v>
      </c>
    </row>
    <row r="47" spans="1:14" x14ac:dyDescent="0.25">
      <c r="A47" s="93">
        <v>2</v>
      </c>
      <c r="B47" s="93" t="s">
        <v>69</v>
      </c>
      <c r="C47" s="328">
        <v>165</v>
      </c>
      <c r="D47" s="328">
        <v>0</v>
      </c>
      <c r="E47" s="328">
        <v>0</v>
      </c>
      <c r="F47" s="328">
        <v>298</v>
      </c>
      <c r="G47" s="328">
        <v>0</v>
      </c>
      <c r="H47" s="328">
        <v>0</v>
      </c>
      <c r="I47" s="328">
        <v>196</v>
      </c>
      <c r="J47" s="328">
        <v>0</v>
      </c>
      <c r="K47" s="328">
        <v>0</v>
      </c>
      <c r="L47" s="328">
        <f t="shared" si="6"/>
        <v>659</v>
      </c>
      <c r="M47" s="328">
        <f t="shared" si="6"/>
        <v>0</v>
      </c>
      <c r="N47" s="328">
        <f t="shared" si="6"/>
        <v>0</v>
      </c>
    </row>
    <row r="48" spans="1:14" x14ac:dyDescent="0.25">
      <c r="A48" s="85" t="s">
        <v>87</v>
      </c>
      <c r="B48" s="85" t="s">
        <v>5</v>
      </c>
      <c r="C48" s="14">
        <f>C38+C43+C45+C46+C47</f>
        <v>10867</v>
      </c>
      <c r="D48" s="14">
        <f t="shared" ref="D48:K48" si="9">D38+D43+D45+D46+D47</f>
        <v>6102</v>
      </c>
      <c r="E48" s="14">
        <f t="shared" si="9"/>
        <v>2546</v>
      </c>
      <c r="F48" s="14">
        <f t="shared" si="9"/>
        <v>5801</v>
      </c>
      <c r="G48" s="14">
        <f t="shared" si="9"/>
        <v>1078</v>
      </c>
      <c r="H48" s="14">
        <f t="shared" si="9"/>
        <v>2342</v>
      </c>
      <c r="I48" s="14">
        <f t="shared" si="9"/>
        <v>1802</v>
      </c>
      <c r="J48" s="14">
        <f t="shared" si="9"/>
        <v>377</v>
      </c>
      <c r="K48" s="14">
        <f t="shared" si="9"/>
        <v>928</v>
      </c>
      <c r="L48" s="14">
        <f t="shared" si="6"/>
        <v>18470</v>
      </c>
      <c r="M48" s="14">
        <f t="shared" si="6"/>
        <v>7557</v>
      </c>
      <c r="N48" s="14">
        <f t="shared" si="6"/>
        <v>5816</v>
      </c>
    </row>
  </sheetData>
  <mergeCells count="12">
    <mergeCell ref="A17:N17"/>
    <mergeCell ref="A31:N31"/>
    <mergeCell ref="A32:N32"/>
    <mergeCell ref="A18:N18"/>
    <mergeCell ref="A19:N19"/>
    <mergeCell ref="A29:N29"/>
    <mergeCell ref="A30:N30"/>
    <mergeCell ref="A1:N1"/>
    <mergeCell ref="A2:N2"/>
    <mergeCell ref="A3:N3"/>
    <mergeCell ref="A4:N4"/>
    <mergeCell ref="A16:N16"/>
  </mergeCells>
  <pageMargins left="0.7" right="0.7" top="0.75" bottom="0.75" header="0.3" footer="0.3"/>
  <pageSetup scale="90" orientation="landscape" horizontalDpi="0" verticalDpi="0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6"/>
  <sheetViews>
    <sheetView workbookViewId="0">
      <selection activeCell="E44" sqref="E44"/>
    </sheetView>
  </sheetViews>
  <sheetFormatPr defaultRowHeight="15" x14ac:dyDescent="0.25"/>
  <sheetData>
    <row r="1" spans="1:14" ht="17.25" thickTop="1" thickBot="1" x14ac:dyDescent="0.3">
      <c r="A1" s="409" t="s">
        <v>647</v>
      </c>
      <c r="B1" s="410"/>
      <c r="C1" s="410"/>
      <c r="D1" s="410"/>
      <c r="E1" s="410"/>
      <c r="F1" s="410"/>
      <c r="G1" s="410"/>
      <c r="H1" s="410"/>
      <c r="I1" s="410"/>
      <c r="J1" s="410"/>
      <c r="K1" s="410"/>
      <c r="L1" s="410"/>
      <c r="M1" s="410"/>
      <c r="N1" s="411"/>
    </row>
    <row r="2" spans="1:14" ht="16.5" thickBot="1" x14ac:dyDescent="0.3">
      <c r="A2" s="412" t="s">
        <v>665</v>
      </c>
      <c r="B2" s="413"/>
      <c r="C2" s="413"/>
      <c r="D2" s="413"/>
      <c r="E2" s="413"/>
      <c r="F2" s="413"/>
      <c r="G2" s="413"/>
      <c r="H2" s="413"/>
      <c r="I2" s="413"/>
      <c r="J2" s="413"/>
      <c r="K2" s="413"/>
      <c r="L2" s="413"/>
      <c r="M2" s="413"/>
      <c r="N2" s="414"/>
    </row>
    <row r="3" spans="1:14" ht="16.5" thickBot="1" x14ac:dyDescent="0.3">
      <c r="A3" s="412" t="s">
        <v>649</v>
      </c>
      <c r="B3" s="413"/>
      <c r="C3" s="413"/>
      <c r="D3" s="413"/>
      <c r="E3" s="413"/>
      <c r="F3" s="413"/>
      <c r="G3" s="413"/>
      <c r="H3" s="413"/>
      <c r="I3" s="413"/>
      <c r="J3" s="413"/>
      <c r="K3" s="413"/>
      <c r="L3" s="413"/>
      <c r="M3" s="413"/>
      <c r="N3" s="414"/>
    </row>
    <row r="4" spans="1:14" ht="15.75" thickBot="1" x14ac:dyDescent="0.3">
      <c r="A4" s="415" t="s">
        <v>73</v>
      </c>
      <c r="B4" s="416"/>
      <c r="C4" s="416"/>
      <c r="D4" s="416"/>
      <c r="E4" s="416"/>
      <c r="F4" s="416"/>
      <c r="G4" s="416"/>
      <c r="H4" s="416"/>
      <c r="I4" s="416"/>
      <c r="J4" s="416"/>
      <c r="K4" s="416"/>
      <c r="L4" s="416"/>
      <c r="M4" s="416"/>
      <c r="N4" s="417"/>
    </row>
    <row r="5" spans="1:14" ht="65.25" thickTop="1" thickBot="1" x14ac:dyDescent="0.3">
      <c r="A5" s="206" t="s">
        <v>74</v>
      </c>
      <c r="B5" s="207" t="s">
        <v>24</v>
      </c>
      <c r="C5" s="207" t="s">
        <v>650</v>
      </c>
      <c r="D5" s="207" t="s">
        <v>651</v>
      </c>
      <c r="E5" s="207" t="s">
        <v>652</v>
      </c>
      <c r="F5" s="207" t="s">
        <v>653</v>
      </c>
      <c r="G5" s="207" t="s">
        <v>654</v>
      </c>
      <c r="H5" s="207" t="s">
        <v>655</v>
      </c>
      <c r="I5" s="207" t="s">
        <v>656</v>
      </c>
      <c r="J5" s="207" t="s">
        <v>657</v>
      </c>
      <c r="K5" s="207" t="s">
        <v>658</v>
      </c>
      <c r="L5" s="207" t="s">
        <v>659</v>
      </c>
      <c r="M5" s="207" t="s">
        <v>660</v>
      </c>
      <c r="N5" s="208" t="s">
        <v>661</v>
      </c>
    </row>
    <row r="6" spans="1:14" ht="15.75" thickBot="1" x14ac:dyDescent="0.3">
      <c r="A6" s="209">
        <v>1</v>
      </c>
      <c r="B6" s="210" t="s">
        <v>36</v>
      </c>
      <c r="C6" s="210">
        <v>535</v>
      </c>
      <c r="D6" s="210">
        <v>42</v>
      </c>
      <c r="E6" s="210">
        <v>45.74</v>
      </c>
      <c r="F6" s="210">
        <v>225</v>
      </c>
      <c r="G6" s="210">
        <v>38</v>
      </c>
      <c r="H6" s="210">
        <v>91.89</v>
      </c>
      <c r="I6" s="210">
        <v>159</v>
      </c>
      <c r="J6" s="210">
        <v>31</v>
      </c>
      <c r="K6" s="210">
        <v>49.51</v>
      </c>
      <c r="L6" s="210">
        <v>919</v>
      </c>
      <c r="M6" s="210">
        <v>111</v>
      </c>
      <c r="N6" s="211">
        <v>187.14</v>
      </c>
    </row>
    <row r="7" spans="1:14" ht="15.75" thickBot="1" x14ac:dyDescent="0.3">
      <c r="A7" s="209">
        <v>2</v>
      </c>
      <c r="B7" s="210" t="s">
        <v>37</v>
      </c>
      <c r="C7" s="210">
        <v>535</v>
      </c>
      <c r="D7" s="210">
        <v>7</v>
      </c>
      <c r="E7" s="210">
        <v>10.62</v>
      </c>
      <c r="F7" s="210">
        <v>225</v>
      </c>
      <c r="G7" s="210">
        <v>4</v>
      </c>
      <c r="H7" s="210">
        <v>6.5</v>
      </c>
      <c r="I7" s="210">
        <v>159</v>
      </c>
      <c r="J7" s="210">
        <v>1</v>
      </c>
      <c r="K7" s="210">
        <v>1.2</v>
      </c>
      <c r="L7" s="210">
        <v>919</v>
      </c>
      <c r="M7" s="210">
        <v>12</v>
      </c>
      <c r="N7" s="211">
        <v>18.32</v>
      </c>
    </row>
    <row r="8" spans="1:14" ht="15.75" thickBot="1" x14ac:dyDescent="0.3">
      <c r="A8" s="212">
        <v>4</v>
      </c>
      <c r="B8" s="210" t="s">
        <v>43</v>
      </c>
      <c r="C8" s="210">
        <v>535</v>
      </c>
      <c r="D8" s="210">
        <v>32</v>
      </c>
      <c r="E8" s="210">
        <v>20.8</v>
      </c>
      <c r="F8" s="210">
        <v>225</v>
      </c>
      <c r="G8" s="210">
        <v>18</v>
      </c>
      <c r="H8" s="210">
        <v>13</v>
      </c>
      <c r="I8" s="210">
        <v>159</v>
      </c>
      <c r="J8" s="210">
        <v>21</v>
      </c>
      <c r="K8" s="210">
        <v>16.2</v>
      </c>
      <c r="L8" s="210">
        <v>919</v>
      </c>
      <c r="M8" s="210">
        <v>71</v>
      </c>
      <c r="N8" s="211">
        <v>50</v>
      </c>
    </row>
    <row r="9" spans="1:14" ht="15.75" thickBot="1" x14ac:dyDescent="0.3">
      <c r="A9" s="212">
        <v>5</v>
      </c>
      <c r="B9" s="210" t="s">
        <v>45</v>
      </c>
      <c r="C9" s="210">
        <v>1588</v>
      </c>
      <c r="D9" s="210">
        <v>138</v>
      </c>
      <c r="E9" s="210">
        <v>100.03</v>
      </c>
      <c r="F9" s="210">
        <v>649</v>
      </c>
      <c r="G9" s="210">
        <v>54</v>
      </c>
      <c r="H9" s="210">
        <v>254.73</v>
      </c>
      <c r="I9" s="210">
        <v>542</v>
      </c>
      <c r="J9" s="210">
        <v>49</v>
      </c>
      <c r="K9" s="210">
        <v>276.26</v>
      </c>
      <c r="L9" s="210">
        <v>2779</v>
      </c>
      <c r="M9" s="210">
        <v>241</v>
      </c>
      <c r="N9" s="211">
        <v>631.02</v>
      </c>
    </row>
    <row r="10" spans="1:14" ht="15.75" thickBot="1" x14ac:dyDescent="0.3">
      <c r="A10" s="212">
        <v>7</v>
      </c>
      <c r="B10" s="210" t="s">
        <v>47</v>
      </c>
      <c r="C10" s="210">
        <v>1057</v>
      </c>
      <c r="D10" s="210">
        <v>14</v>
      </c>
      <c r="E10" s="210">
        <v>5.85</v>
      </c>
      <c r="F10" s="210">
        <v>410</v>
      </c>
      <c r="G10" s="210">
        <v>8</v>
      </c>
      <c r="H10" s="210">
        <v>4.5</v>
      </c>
      <c r="I10" s="210">
        <v>260</v>
      </c>
      <c r="J10" s="210">
        <v>0</v>
      </c>
      <c r="K10" s="210">
        <v>0</v>
      </c>
      <c r="L10" s="210">
        <v>1727</v>
      </c>
      <c r="M10" s="210">
        <v>22</v>
      </c>
      <c r="N10" s="211">
        <v>10.35</v>
      </c>
    </row>
    <row r="11" spans="1:14" ht="15.75" thickBot="1" x14ac:dyDescent="0.3">
      <c r="A11" s="212" t="s">
        <v>83</v>
      </c>
      <c r="B11" s="210" t="s">
        <v>5</v>
      </c>
      <c r="C11" s="210">
        <v>4250</v>
      </c>
      <c r="D11" s="210">
        <v>233</v>
      </c>
      <c r="E11" s="210">
        <v>183.04</v>
      </c>
      <c r="F11" s="210">
        <v>1734</v>
      </c>
      <c r="G11" s="210">
        <v>122</v>
      </c>
      <c r="H11" s="210">
        <v>370.62</v>
      </c>
      <c r="I11" s="210">
        <v>1279</v>
      </c>
      <c r="J11" s="210">
        <v>102</v>
      </c>
      <c r="K11" s="210">
        <v>343.17</v>
      </c>
      <c r="L11" s="210">
        <v>7263</v>
      </c>
      <c r="M11" s="210">
        <v>457</v>
      </c>
      <c r="N11" s="211">
        <v>896.83</v>
      </c>
    </row>
    <row r="12" spans="1:14" ht="15.75" thickBot="1" x14ac:dyDescent="0.3">
      <c r="A12" s="212">
        <v>1</v>
      </c>
      <c r="B12" s="210" t="s">
        <v>53</v>
      </c>
      <c r="C12" s="210">
        <v>1057</v>
      </c>
      <c r="D12" s="210">
        <v>14</v>
      </c>
      <c r="E12" s="210">
        <v>15.76</v>
      </c>
      <c r="F12" s="210">
        <v>410</v>
      </c>
      <c r="G12" s="210">
        <v>6</v>
      </c>
      <c r="H12" s="210">
        <v>39.01</v>
      </c>
      <c r="I12" s="210">
        <v>260</v>
      </c>
      <c r="J12" s="210">
        <v>0</v>
      </c>
      <c r="K12" s="210">
        <v>0</v>
      </c>
      <c r="L12" s="210">
        <v>1727</v>
      </c>
      <c r="M12" s="210">
        <v>20</v>
      </c>
      <c r="N12" s="211">
        <v>54.77</v>
      </c>
    </row>
    <row r="13" spans="1:14" ht="15.75" thickBot="1" x14ac:dyDescent="0.3">
      <c r="A13" s="212" t="s">
        <v>85</v>
      </c>
      <c r="B13" s="210" t="s">
        <v>5</v>
      </c>
      <c r="C13" s="210">
        <v>1057</v>
      </c>
      <c r="D13" s="210">
        <v>14</v>
      </c>
      <c r="E13" s="210">
        <v>15.76</v>
      </c>
      <c r="F13" s="210">
        <v>410</v>
      </c>
      <c r="G13" s="210">
        <v>6</v>
      </c>
      <c r="H13" s="210">
        <v>39.01</v>
      </c>
      <c r="I13" s="210">
        <v>260</v>
      </c>
      <c r="J13" s="210">
        <v>0</v>
      </c>
      <c r="K13" s="210">
        <v>0</v>
      </c>
      <c r="L13" s="210">
        <v>1727</v>
      </c>
      <c r="M13" s="210">
        <v>20</v>
      </c>
      <c r="N13" s="211">
        <v>54.77</v>
      </c>
    </row>
    <row r="14" spans="1:14" ht="15.75" thickBot="1" x14ac:dyDescent="0.3">
      <c r="A14" s="212">
        <v>1</v>
      </c>
      <c r="B14" s="210" t="s">
        <v>64</v>
      </c>
      <c r="C14" s="210">
        <v>1074</v>
      </c>
      <c r="D14" s="210">
        <v>984</v>
      </c>
      <c r="E14" s="210">
        <v>589.51</v>
      </c>
      <c r="F14" s="210">
        <v>2200</v>
      </c>
      <c r="G14" s="210">
        <v>450</v>
      </c>
      <c r="H14" s="210">
        <v>710.06</v>
      </c>
      <c r="I14" s="210">
        <v>2136</v>
      </c>
      <c r="J14" s="210">
        <v>31</v>
      </c>
      <c r="K14" s="210">
        <v>126.37</v>
      </c>
      <c r="L14" s="210">
        <v>5410</v>
      </c>
      <c r="M14" s="210">
        <v>1465</v>
      </c>
      <c r="N14" s="211">
        <v>1425.94</v>
      </c>
    </row>
    <row r="15" spans="1:14" ht="15.75" thickBot="1" x14ac:dyDescent="0.3">
      <c r="A15" s="212" t="s">
        <v>86</v>
      </c>
      <c r="B15" s="210" t="s">
        <v>5</v>
      </c>
      <c r="C15" s="210">
        <v>1074</v>
      </c>
      <c r="D15" s="210">
        <v>984</v>
      </c>
      <c r="E15" s="210">
        <v>589.51</v>
      </c>
      <c r="F15" s="210">
        <v>2200</v>
      </c>
      <c r="G15" s="210">
        <v>450</v>
      </c>
      <c r="H15" s="210">
        <v>710.06</v>
      </c>
      <c r="I15" s="210">
        <v>2136</v>
      </c>
      <c r="J15" s="210">
        <v>31</v>
      </c>
      <c r="K15" s="210">
        <v>126.37</v>
      </c>
      <c r="L15" s="210">
        <v>5410</v>
      </c>
      <c r="M15" s="210">
        <v>1465</v>
      </c>
      <c r="N15" s="211">
        <v>1425.94</v>
      </c>
    </row>
    <row r="16" spans="1:14" ht="15.75" thickBot="1" x14ac:dyDescent="0.3">
      <c r="A16" s="209">
        <v>1</v>
      </c>
      <c r="B16" s="213" t="s">
        <v>66</v>
      </c>
      <c r="C16" s="213">
        <v>771</v>
      </c>
      <c r="D16" s="213">
        <v>532</v>
      </c>
      <c r="E16" s="213">
        <v>186.45</v>
      </c>
      <c r="F16" s="213">
        <v>500</v>
      </c>
      <c r="G16" s="213">
        <v>48</v>
      </c>
      <c r="H16" s="213">
        <v>167.91</v>
      </c>
      <c r="I16" s="213">
        <v>260</v>
      </c>
      <c r="J16" s="213">
        <v>8</v>
      </c>
      <c r="K16" s="213">
        <v>86</v>
      </c>
      <c r="L16" s="213">
        <v>1531</v>
      </c>
      <c r="M16" s="210">
        <v>588</v>
      </c>
      <c r="N16" s="211">
        <v>440.36</v>
      </c>
    </row>
    <row r="17" spans="1:15" ht="16.5" thickBot="1" x14ac:dyDescent="0.3">
      <c r="A17" s="214" t="s">
        <v>88</v>
      </c>
      <c r="B17" s="215" t="s">
        <v>5</v>
      </c>
      <c r="C17" s="215">
        <v>7152</v>
      </c>
      <c r="D17" s="215">
        <v>1763</v>
      </c>
      <c r="E17" s="215">
        <v>974.76</v>
      </c>
      <c r="F17" s="215">
        <v>4844</v>
      </c>
      <c r="G17" s="215">
        <v>626</v>
      </c>
      <c r="H17" s="215">
        <v>1287.5999999999999</v>
      </c>
      <c r="I17" s="215">
        <v>3935</v>
      </c>
      <c r="J17" s="215">
        <v>141</v>
      </c>
      <c r="K17" s="215">
        <v>555.54</v>
      </c>
      <c r="L17" s="215">
        <v>15931</v>
      </c>
      <c r="M17" s="215">
        <v>2530</v>
      </c>
      <c r="N17" s="216">
        <v>2817.9</v>
      </c>
    </row>
    <row r="18" spans="1:15" ht="15.75" thickTop="1" x14ac:dyDescent="0.25">
      <c r="A18" s="199"/>
      <c r="B18" s="199"/>
      <c r="C18" s="199"/>
      <c r="D18" s="199"/>
      <c r="E18" s="199"/>
      <c r="F18" s="199"/>
      <c r="G18" s="199"/>
      <c r="H18" s="199"/>
      <c r="I18" s="199"/>
      <c r="J18" s="199"/>
      <c r="K18" s="199"/>
      <c r="L18" s="199"/>
      <c r="M18" s="199"/>
      <c r="N18" s="199"/>
    </row>
    <row r="20" spans="1:15" ht="15.75" thickBot="1" x14ac:dyDescent="0.3"/>
    <row r="21" spans="1:15" ht="16.5" thickTop="1" x14ac:dyDescent="0.25">
      <c r="A21" s="418" t="s">
        <v>647</v>
      </c>
      <c r="B21" s="419"/>
      <c r="C21" s="419"/>
      <c r="D21" s="419"/>
      <c r="E21" s="419"/>
      <c r="F21" s="419"/>
      <c r="G21" s="419"/>
      <c r="H21" s="419"/>
      <c r="I21" s="419"/>
      <c r="J21" s="419"/>
      <c r="K21" s="419"/>
      <c r="L21" s="419"/>
      <c r="M21" s="419"/>
      <c r="N21" s="420"/>
      <c r="O21" s="199"/>
    </row>
    <row r="22" spans="1:15" ht="15.75" x14ac:dyDescent="0.25">
      <c r="A22" s="421" t="s">
        <v>666</v>
      </c>
      <c r="B22" s="422"/>
      <c r="C22" s="422"/>
      <c r="D22" s="422"/>
      <c r="E22" s="422"/>
      <c r="F22" s="422"/>
      <c r="G22" s="422"/>
      <c r="H22" s="422"/>
      <c r="I22" s="422"/>
      <c r="J22" s="422"/>
      <c r="K22" s="422"/>
      <c r="L22" s="422"/>
      <c r="M22" s="422"/>
      <c r="N22" s="423"/>
      <c r="O22" s="199"/>
    </row>
    <row r="23" spans="1:15" ht="15.75" x14ac:dyDescent="0.25">
      <c r="A23" s="421" t="s">
        <v>649</v>
      </c>
      <c r="B23" s="422"/>
      <c r="C23" s="422"/>
      <c r="D23" s="422"/>
      <c r="E23" s="422"/>
      <c r="F23" s="422"/>
      <c r="G23" s="422"/>
      <c r="H23" s="422"/>
      <c r="I23" s="422"/>
      <c r="J23" s="422"/>
      <c r="K23" s="422"/>
      <c r="L23" s="422"/>
      <c r="M23" s="422"/>
      <c r="N23" s="423"/>
      <c r="O23" s="199"/>
    </row>
    <row r="24" spans="1:15" ht="15.75" thickBot="1" x14ac:dyDescent="0.3">
      <c r="A24" s="424" t="s">
        <v>73</v>
      </c>
      <c r="B24" s="425"/>
      <c r="C24" s="425"/>
      <c r="D24" s="425"/>
      <c r="E24" s="425"/>
      <c r="F24" s="425"/>
      <c r="G24" s="425"/>
      <c r="H24" s="425"/>
      <c r="I24" s="425"/>
      <c r="J24" s="425"/>
      <c r="K24" s="425"/>
      <c r="L24" s="425"/>
      <c r="M24" s="425"/>
      <c r="N24" s="426"/>
      <c r="O24" s="199"/>
    </row>
    <row r="25" spans="1:15" ht="64.5" thickBot="1" x14ac:dyDescent="0.3">
      <c r="A25" s="217" t="s">
        <v>74</v>
      </c>
      <c r="B25" s="218" t="s">
        <v>24</v>
      </c>
      <c r="C25" s="218" t="s">
        <v>650</v>
      </c>
      <c r="D25" s="218" t="s">
        <v>651</v>
      </c>
      <c r="E25" s="218" t="s">
        <v>652</v>
      </c>
      <c r="F25" s="218" t="s">
        <v>653</v>
      </c>
      <c r="G25" s="218" t="s">
        <v>654</v>
      </c>
      <c r="H25" s="218" t="s">
        <v>655</v>
      </c>
      <c r="I25" s="218" t="s">
        <v>656</v>
      </c>
      <c r="J25" s="218" t="s">
        <v>657</v>
      </c>
      <c r="K25" s="218" t="s">
        <v>658</v>
      </c>
      <c r="L25" s="218" t="s">
        <v>659</v>
      </c>
      <c r="M25" s="218" t="s">
        <v>660</v>
      </c>
      <c r="N25" s="219" t="s">
        <v>661</v>
      </c>
      <c r="O25" s="199"/>
    </row>
    <row r="26" spans="1:15" ht="15.75" thickBot="1" x14ac:dyDescent="0.3">
      <c r="A26" s="212">
        <v>1</v>
      </c>
      <c r="B26" s="210" t="s">
        <v>45</v>
      </c>
      <c r="C26" s="210">
        <v>1898</v>
      </c>
      <c r="D26" s="210">
        <v>308</v>
      </c>
      <c r="E26" s="210">
        <v>152.31</v>
      </c>
      <c r="F26" s="210">
        <v>948</v>
      </c>
      <c r="G26" s="210">
        <v>29</v>
      </c>
      <c r="H26" s="210">
        <v>40.479999999999997</v>
      </c>
      <c r="I26" s="210">
        <v>266</v>
      </c>
      <c r="J26" s="210">
        <v>16</v>
      </c>
      <c r="K26" s="210">
        <v>44.48</v>
      </c>
      <c r="L26" s="210">
        <v>3112</v>
      </c>
      <c r="M26" s="210">
        <v>353</v>
      </c>
      <c r="N26" s="211">
        <v>237.27</v>
      </c>
      <c r="O26" s="199"/>
    </row>
    <row r="27" spans="1:15" ht="15.75" thickBot="1" x14ac:dyDescent="0.3">
      <c r="A27" s="212" t="s">
        <v>83</v>
      </c>
      <c r="B27" s="210" t="s">
        <v>5</v>
      </c>
      <c r="C27" s="210">
        <v>1898</v>
      </c>
      <c r="D27" s="210">
        <v>308</v>
      </c>
      <c r="E27" s="210">
        <v>152.31</v>
      </c>
      <c r="F27" s="210">
        <v>948</v>
      </c>
      <c r="G27" s="210">
        <v>29</v>
      </c>
      <c r="H27" s="210">
        <v>40.479999999999997</v>
      </c>
      <c r="I27" s="210">
        <v>266</v>
      </c>
      <c r="J27" s="210">
        <v>16</v>
      </c>
      <c r="K27" s="210">
        <v>44.48</v>
      </c>
      <c r="L27" s="210">
        <v>3112</v>
      </c>
      <c r="M27" s="210">
        <v>353</v>
      </c>
      <c r="N27" s="211">
        <v>237.27</v>
      </c>
      <c r="O27" s="199"/>
    </row>
    <row r="28" spans="1:15" ht="15.75" thickBot="1" x14ac:dyDescent="0.3">
      <c r="A28" s="212">
        <v>1</v>
      </c>
      <c r="B28" s="210" t="s">
        <v>55</v>
      </c>
      <c r="C28" s="210">
        <v>0</v>
      </c>
      <c r="D28" s="210">
        <v>0</v>
      </c>
      <c r="E28" s="210">
        <v>0</v>
      </c>
      <c r="F28" s="210">
        <v>0</v>
      </c>
      <c r="G28" s="210">
        <v>0</v>
      </c>
      <c r="H28" s="210">
        <v>0</v>
      </c>
      <c r="I28" s="210">
        <v>0</v>
      </c>
      <c r="J28" s="210">
        <v>0</v>
      </c>
      <c r="K28" s="210">
        <v>0</v>
      </c>
      <c r="L28" s="210">
        <v>0</v>
      </c>
      <c r="M28" s="210">
        <v>0</v>
      </c>
      <c r="N28" s="211">
        <v>0</v>
      </c>
      <c r="O28" s="199"/>
    </row>
    <row r="29" spans="1:15" ht="15.75" thickBot="1" x14ac:dyDescent="0.3">
      <c r="A29" s="212" t="s">
        <v>85</v>
      </c>
      <c r="B29" s="210" t="s">
        <v>5</v>
      </c>
      <c r="C29" s="210">
        <v>0</v>
      </c>
      <c r="D29" s="210">
        <v>0</v>
      </c>
      <c r="E29" s="210">
        <v>0</v>
      </c>
      <c r="F29" s="210">
        <v>0</v>
      </c>
      <c r="G29" s="210">
        <v>0</v>
      </c>
      <c r="H29" s="210">
        <v>0</v>
      </c>
      <c r="I29" s="210">
        <v>0</v>
      </c>
      <c r="J29" s="210">
        <v>0</v>
      </c>
      <c r="K29" s="210">
        <v>0</v>
      </c>
      <c r="L29" s="210">
        <v>0</v>
      </c>
      <c r="M29" s="210">
        <v>0</v>
      </c>
      <c r="N29" s="211">
        <v>0</v>
      </c>
      <c r="O29" s="199"/>
    </row>
    <row r="30" spans="1:15" ht="15.75" thickBot="1" x14ac:dyDescent="0.3">
      <c r="A30" s="212">
        <v>1</v>
      </c>
      <c r="B30" s="210" t="s">
        <v>64</v>
      </c>
      <c r="C30" s="210">
        <v>388</v>
      </c>
      <c r="D30" s="210">
        <v>363</v>
      </c>
      <c r="E30" s="210">
        <v>237.83</v>
      </c>
      <c r="F30" s="210">
        <v>920</v>
      </c>
      <c r="G30" s="210">
        <v>174</v>
      </c>
      <c r="H30" s="210">
        <v>518.11</v>
      </c>
      <c r="I30" s="210">
        <v>266</v>
      </c>
      <c r="J30" s="210">
        <v>10</v>
      </c>
      <c r="K30" s="210">
        <v>38.880000000000003</v>
      </c>
      <c r="L30" s="210">
        <v>1574</v>
      </c>
      <c r="M30" s="210">
        <v>547</v>
      </c>
      <c r="N30" s="211">
        <v>794.82</v>
      </c>
      <c r="O30" s="199"/>
    </row>
    <row r="31" spans="1:15" ht="15.75" thickBot="1" x14ac:dyDescent="0.3">
      <c r="A31" s="212" t="s">
        <v>86</v>
      </c>
      <c r="B31" s="210" t="s">
        <v>5</v>
      </c>
      <c r="C31" s="210">
        <v>388</v>
      </c>
      <c r="D31" s="210">
        <v>363</v>
      </c>
      <c r="E31" s="210">
        <v>237.83</v>
      </c>
      <c r="F31" s="210">
        <v>920</v>
      </c>
      <c r="G31" s="210">
        <v>174</v>
      </c>
      <c r="H31" s="210">
        <v>518.11</v>
      </c>
      <c r="I31" s="210">
        <v>266</v>
      </c>
      <c r="J31" s="210">
        <v>10</v>
      </c>
      <c r="K31" s="210">
        <v>38.880000000000003</v>
      </c>
      <c r="L31" s="210">
        <v>1574</v>
      </c>
      <c r="M31" s="210">
        <v>547</v>
      </c>
      <c r="N31" s="211">
        <v>794.82</v>
      </c>
      <c r="O31" s="199"/>
    </row>
    <row r="32" spans="1:15" ht="15.75" thickBot="1" x14ac:dyDescent="0.3">
      <c r="A32" s="212">
        <v>1</v>
      </c>
      <c r="B32" s="210" t="s">
        <v>66</v>
      </c>
      <c r="C32" s="210">
        <v>342</v>
      </c>
      <c r="D32" s="210">
        <v>69</v>
      </c>
      <c r="E32" s="210">
        <v>42.51</v>
      </c>
      <c r="F32" s="210">
        <v>524</v>
      </c>
      <c r="G32" s="210">
        <v>0</v>
      </c>
      <c r="H32" s="210">
        <v>0.68</v>
      </c>
      <c r="I32" s="210">
        <v>116</v>
      </c>
      <c r="J32" s="210">
        <v>5</v>
      </c>
      <c r="K32" s="210">
        <v>30.67</v>
      </c>
      <c r="L32" s="210">
        <v>982</v>
      </c>
      <c r="M32" s="210">
        <v>74</v>
      </c>
      <c r="N32" s="211">
        <v>73.86</v>
      </c>
      <c r="O32" s="199"/>
    </row>
    <row r="33" spans="1:15" ht="15.75" thickBot="1" x14ac:dyDescent="0.3">
      <c r="A33" s="220" t="s">
        <v>88</v>
      </c>
      <c r="B33" s="221" t="s">
        <v>5</v>
      </c>
      <c r="C33" s="221">
        <v>2628</v>
      </c>
      <c r="D33" s="221">
        <v>740</v>
      </c>
      <c r="E33" s="221">
        <v>432.65</v>
      </c>
      <c r="F33" s="221">
        <v>2392</v>
      </c>
      <c r="G33" s="221">
        <v>203</v>
      </c>
      <c r="H33" s="221">
        <v>559.27</v>
      </c>
      <c r="I33" s="221">
        <v>648</v>
      </c>
      <c r="J33" s="221">
        <v>31</v>
      </c>
      <c r="K33" s="221">
        <v>114.03</v>
      </c>
      <c r="L33" s="221">
        <v>5668</v>
      </c>
      <c r="M33" s="221">
        <v>974</v>
      </c>
      <c r="N33" s="222">
        <v>1105.95</v>
      </c>
      <c r="O33" s="199"/>
    </row>
    <row r="34" spans="1:15" ht="15.75" thickTop="1" x14ac:dyDescent="0.25">
      <c r="A34" s="199"/>
      <c r="B34" s="199"/>
      <c r="C34" s="199"/>
      <c r="D34" s="199"/>
      <c r="E34" s="199"/>
      <c r="F34" s="199"/>
      <c r="G34" s="199"/>
      <c r="H34" s="199"/>
      <c r="I34" s="199"/>
      <c r="J34" s="199"/>
      <c r="K34" s="199"/>
      <c r="L34" s="199"/>
      <c r="M34" s="199"/>
      <c r="N34" s="199"/>
      <c r="O34" s="199"/>
    </row>
    <row r="36" spans="1:15" x14ac:dyDescent="0.25">
      <c r="A36" s="405" t="s">
        <v>647</v>
      </c>
      <c r="B36" s="407"/>
      <c r="C36" s="407"/>
      <c r="D36" s="407"/>
      <c r="E36" s="407"/>
      <c r="F36" s="407"/>
      <c r="G36" s="407"/>
      <c r="H36" s="407"/>
      <c r="I36" s="407"/>
      <c r="J36" s="407"/>
      <c r="K36" s="407"/>
      <c r="L36" s="407"/>
      <c r="M36" s="407"/>
      <c r="N36" s="407"/>
    </row>
    <row r="37" spans="1:15" x14ac:dyDescent="0.25">
      <c r="A37" s="405" t="s">
        <v>667</v>
      </c>
      <c r="B37" s="407"/>
      <c r="C37" s="407"/>
      <c r="D37" s="407"/>
      <c r="E37" s="407"/>
      <c r="F37" s="407"/>
      <c r="G37" s="407"/>
      <c r="H37" s="407"/>
      <c r="I37" s="407"/>
      <c r="J37" s="407"/>
      <c r="K37" s="407"/>
      <c r="L37" s="407"/>
      <c r="M37" s="407"/>
      <c r="N37" s="407"/>
    </row>
    <row r="38" spans="1:15" x14ac:dyDescent="0.25">
      <c r="A38" s="405" t="s">
        <v>649</v>
      </c>
      <c r="B38" s="407"/>
      <c r="C38" s="407"/>
      <c r="D38" s="407"/>
      <c r="E38" s="407"/>
      <c r="F38" s="407"/>
      <c r="G38" s="407"/>
      <c r="H38" s="407"/>
      <c r="I38" s="407"/>
      <c r="J38" s="407"/>
      <c r="K38" s="407"/>
      <c r="L38" s="407"/>
      <c r="M38" s="407"/>
      <c r="N38" s="407"/>
    </row>
    <row r="39" spans="1:15" x14ac:dyDescent="0.25">
      <c r="A39" s="408" t="s">
        <v>73</v>
      </c>
      <c r="B39" s="407"/>
      <c r="C39" s="407"/>
      <c r="D39" s="407"/>
      <c r="E39" s="407"/>
      <c r="F39" s="407"/>
      <c r="G39" s="407"/>
      <c r="H39" s="407"/>
      <c r="I39" s="407"/>
      <c r="J39" s="407"/>
      <c r="K39" s="407"/>
      <c r="L39" s="407"/>
      <c r="M39" s="407"/>
      <c r="N39" s="407"/>
    </row>
    <row r="40" spans="1:15" ht="75" x14ac:dyDescent="0.25">
      <c r="A40" s="203" t="s">
        <v>74</v>
      </c>
      <c r="B40" s="203" t="s">
        <v>24</v>
      </c>
      <c r="C40" s="203" t="s">
        <v>650</v>
      </c>
      <c r="D40" s="203" t="s">
        <v>651</v>
      </c>
      <c r="E40" s="203" t="s">
        <v>652</v>
      </c>
      <c r="F40" s="203" t="s">
        <v>653</v>
      </c>
      <c r="G40" s="203" t="s">
        <v>663</v>
      </c>
      <c r="H40" s="203" t="s">
        <v>668</v>
      </c>
      <c r="I40" s="203" t="s">
        <v>656</v>
      </c>
      <c r="J40" s="203" t="s">
        <v>657</v>
      </c>
      <c r="K40" s="203" t="s">
        <v>658</v>
      </c>
      <c r="L40" s="203" t="s">
        <v>659</v>
      </c>
      <c r="M40" s="203" t="s">
        <v>660</v>
      </c>
      <c r="N40" s="203" t="s">
        <v>661</v>
      </c>
    </row>
    <row r="41" spans="1:15" x14ac:dyDescent="0.25">
      <c r="A41" s="93">
        <v>1</v>
      </c>
      <c r="B41" s="85" t="s">
        <v>45</v>
      </c>
      <c r="C41" s="198">
        <v>2324</v>
      </c>
      <c r="D41" s="198">
        <v>2940</v>
      </c>
      <c r="E41" s="198">
        <v>2589</v>
      </c>
      <c r="F41" s="198">
        <v>700</v>
      </c>
      <c r="G41" s="198">
        <v>420</v>
      </c>
      <c r="H41" s="198">
        <v>62</v>
      </c>
      <c r="I41" s="198">
        <v>665</v>
      </c>
      <c r="J41" s="198">
        <v>483</v>
      </c>
      <c r="K41" s="198">
        <v>499</v>
      </c>
      <c r="L41" s="198">
        <f t="shared" ref="L41:N42" si="0">C41+F41+I41</f>
        <v>3689</v>
      </c>
      <c r="M41" s="198">
        <f t="shared" si="0"/>
        <v>3843</v>
      </c>
      <c r="N41" s="198">
        <f t="shared" si="0"/>
        <v>3150</v>
      </c>
    </row>
    <row r="42" spans="1:15" x14ac:dyDescent="0.25">
      <c r="A42" s="93">
        <v>2</v>
      </c>
      <c r="B42" s="93" t="s">
        <v>47</v>
      </c>
      <c r="C42" s="198">
        <v>332</v>
      </c>
      <c r="D42" s="198">
        <v>420</v>
      </c>
      <c r="E42" s="198">
        <v>1</v>
      </c>
      <c r="F42" s="198">
        <v>100</v>
      </c>
      <c r="G42" s="198">
        <v>60</v>
      </c>
      <c r="H42" s="198">
        <v>0</v>
      </c>
      <c r="I42" s="198">
        <v>95</v>
      </c>
      <c r="J42" s="198">
        <v>69</v>
      </c>
      <c r="K42" s="198">
        <v>0</v>
      </c>
      <c r="L42" s="198">
        <f t="shared" si="0"/>
        <v>527</v>
      </c>
      <c r="M42" s="198">
        <f t="shared" si="0"/>
        <v>549</v>
      </c>
      <c r="N42" s="198">
        <f t="shared" si="0"/>
        <v>1</v>
      </c>
    </row>
    <row r="43" spans="1:15" x14ac:dyDescent="0.25">
      <c r="A43" s="85" t="s">
        <v>83</v>
      </c>
      <c r="B43" s="85" t="s">
        <v>5</v>
      </c>
      <c r="C43" s="14">
        <f>SUM(C41:C42)</f>
        <v>2656</v>
      </c>
      <c r="D43" s="14">
        <f>SUM(D41:D42)</f>
        <v>3360</v>
      </c>
      <c r="E43" s="14">
        <f t="shared" ref="E43:N43" si="1">SUM(E41:E42)</f>
        <v>2590</v>
      </c>
      <c r="F43" s="14">
        <f t="shared" si="1"/>
        <v>800</v>
      </c>
      <c r="G43" s="14">
        <f t="shared" si="1"/>
        <v>480</v>
      </c>
      <c r="H43" s="14">
        <f t="shared" si="1"/>
        <v>62</v>
      </c>
      <c r="I43" s="14">
        <f t="shared" si="1"/>
        <v>760</v>
      </c>
      <c r="J43" s="14">
        <f t="shared" si="1"/>
        <v>552</v>
      </c>
      <c r="K43" s="14">
        <f t="shared" si="1"/>
        <v>499</v>
      </c>
      <c r="L43" s="14">
        <f t="shared" si="1"/>
        <v>4216</v>
      </c>
      <c r="M43" s="14">
        <f>SUM(M41:M42)</f>
        <v>4392</v>
      </c>
      <c r="N43" s="14">
        <f t="shared" si="1"/>
        <v>3151</v>
      </c>
    </row>
    <row r="44" spans="1:15" x14ac:dyDescent="0.25">
      <c r="A44" s="93">
        <v>1</v>
      </c>
      <c r="B44" s="93" t="s">
        <v>66</v>
      </c>
      <c r="C44" s="198">
        <v>664</v>
      </c>
      <c r="D44" s="198">
        <v>840</v>
      </c>
      <c r="E44" s="198">
        <v>119</v>
      </c>
      <c r="F44" s="198">
        <v>200</v>
      </c>
      <c r="G44" s="198">
        <v>120</v>
      </c>
      <c r="H44" s="198">
        <v>60</v>
      </c>
      <c r="I44" s="198">
        <v>190</v>
      </c>
      <c r="J44" s="198">
        <v>138</v>
      </c>
      <c r="K44" s="198">
        <v>103</v>
      </c>
      <c r="L44" s="198">
        <f>C44+F44+I44</f>
        <v>1054</v>
      </c>
      <c r="M44" s="198">
        <f t="shared" ref="M44:N44" si="2">D44+G44+J44</f>
        <v>1098</v>
      </c>
      <c r="N44" s="198">
        <f t="shared" si="2"/>
        <v>282</v>
      </c>
    </row>
    <row r="45" spans="1:15" x14ac:dyDescent="0.25">
      <c r="A45" s="85" t="s">
        <v>87</v>
      </c>
      <c r="B45" s="85" t="s">
        <v>5</v>
      </c>
      <c r="C45" s="14">
        <f>C43+C44</f>
        <v>3320</v>
      </c>
      <c r="D45" s="14">
        <f t="shared" ref="D45:N45" si="3">D43+D44</f>
        <v>4200</v>
      </c>
      <c r="E45" s="14">
        <f t="shared" si="3"/>
        <v>2709</v>
      </c>
      <c r="F45" s="14">
        <f t="shared" si="3"/>
        <v>1000</v>
      </c>
      <c r="G45" s="14">
        <f t="shared" si="3"/>
        <v>600</v>
      </c>
      <c r="H45" s="14">
        <f t="shared" si="3"/>
        <v>122</v>
      </c>
      <c r="I45" s="14">
        <f t="shared" si="3"/>
        <v>950</v>
      </c>
      <c r="J45" s="14">
        <f t="shared" si="3"/>
        <v>690</v>
      </c>
      <c r="K45" s="14">
        <f t="shared" si="3"/>
        <v>602</v>
      </c>
      <c r="L45" s="14">
        <f t="shared" si="3"/>
        <v>5270</v>
      </c>
      <c r="M45" s="14">
        <f t="shared" si="3"/>
        <v>5490</v>
      </c>
      <c r="N45" s="14">
        <f t="shared" si="3"/>
        <v>3433</v>
      </c>
    </row>
    <row r="46" spans="1:15" x14ac:dyDescent="0.25">
      <c r="A46" s="199"/>
      <c r="B46" s="199"/>
      <c r="C46" s="199"/>
      <c r="D46" s="199"/>
      <c r="E46" s="199"/>
      <c r="F46" s="199"/>
      <c r="G46" s="199"/>
      <c r="H46" s="199"/>
      <c r="I46" s="199"/>
      <c r="J46" s="199"/>
      <c r="K46" s="199"/>
      <c r="L46" s="199"/>
      <c r="M46" s="199"/>
      <c r="N46" s="199"/>
    </row>
  </sheetData>
  <mergeCells count="12">
    <mergeCell ref="A39:N39"/>
    <mergeCell ref="A1:N1"/>
    <mergeCell ref="A2:N2"/>
    <mergeCell ref="A3:N3"/>
    <mergeCell ref="A4:N4"/>
    <mergeCell ref="A21:N21"/>
    <mergeCell ref="A22:N22"/>
    <mergeCell ref="A23:N23"/>
    <mergeCell ref="A24:N24"/>
    <mergeCell ref="A36:N36"/>
    <mergeCell ref="A37:N37"/>
    <mergeCell ref="A38:N38"/>
  </mergeCells>
  <pageMargins left="0.7" right="0.7" top="0.75" bottom="0.75" header="0.3" footer="0.3"/>
  <pageSetup scale="70" orientation="portrait" horizontalDpi="0" verticalDpi="0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4"/>
  <sheetViews>
    <sheetView topLeftCell="A61" workbookViewId="0">
      <selection activeCell="Q17" sqref="Q17"/>
    </sheetView>
  </sheetViews>
  <sheetFormatPr defaultRowHeight="15" x14ac:dyDescent="0.25"/>
  <sheetData>
    <row r="1" spans="1:14" x14ac:dyDescent="0.25">
      <c r="A1" s="405" t="s">
        <v>647</v>
      </c>
      <c r="B1" s="407"/>
      <c r="C1" s="407"/>
      <c r="D1" s="407"/>
      <c r="E1" s="407"/>
      <c r="F1" s="407"/>
      <c r="G1" s="407"/>
      <c r="H1" s="407"/>
      <c r="I1" s="407"/>
      <c r="J1" s="407"/>
      <c r="K1" s="407"/>
      <c r="L1" s="407"/>
      <c r="M1" s="407"/>
      <c r="N1" s="407"/>
    </row>
    <row r="2" spans="1:14" x14ac:dyDescent="0.25">
      <c r="A2" s="405" t="s">
        <v>669</v>
      </c>
      <c r="B2" s="407"/>
      <c r="C2" s="407"/>
      <c r="D2" s="407"/>
      <c r="E2" s="407"/>
      <c r="F2" s="407"/>
      <c r="G2" s="407"/>
      <c r="H2" s="407"/>
      <c r="I2" s="407"/>
      <c r="J2" s="407"/>
      <c r="K2" s="407"/>
      <c r="L2" s="407"/>
      <c r="M2" s="407"/>
      <c r="N2" s="407"/>
    </row>
    <row r="3" spans="1:14" x14ac:dyDescent="0.25">
      <c r="A3" s="405" t="s">
        <v>649</v>
      </c>
      <c r="B3" s="407"/>
      <c r="C3" s="407"/>
      <c r="D3" s="407"/>
      <c r="E3" s="407"/>
      <c r="F3" s="407"/>
      <c r="G3" s="407"/>
      <c r="H3" s="407"/>
      <c r="I3" s="407"/>
      <c r="J3" s="407"/>
      <c r="K3" s="407"/>
      <c r="L3" s="407"/>
      <c r="M3" s="407"/>
      <c r="N3" s="407"/>
    </row>
    <row r="4" spans="1:14" x14ac:dyDescent="0.25">
      <c r="A4" s="408" t="s">
        <v>73</v>
      </c>
      <c r="B4" s="407"/>
      <c r="C4" s="407"/>
      <c r="D4" s="407"/>
      <c r="E4" s="407"/>
      <c r="F4" s="407"/>
      <c r="G4" s="407"/>
      <c r="H4" s="407"/>
      <c r="I4" s="407"/>
      <c r="J4" s="407"/>
      <c r="K4" s="407"/>
      <c r="L4" s="407"/>
      <c r="M4" s="407"/>
      <c r="N4" s="407"/>
    </row>
    <row r="5" spans="1:14" ht="75" x14ac:dyDescent="0.25">
      <c r="A5" s="203" t="s">
        <v>74</v>
      </c>
      <c r="B5" s="203" t="s">
        <v>24</v>
      </c>
      <c r="C5" s="203" t="s">
        <v>650</v>
      </c>
      <c r="D5" s="203" t="s">
        <v>651</v>
      </c>
      <c r="E5" s="203" t="s">
        <v>652</v>
      </c>
      <c r="F5" s="203" t="s">
        <v>653</v>
      </c>
      <c r="G5" s="203" t="s">
        <v>663</v>
      </c>
      <c r="H5" s="203" t="s">
        <v>668</v>
      </c>
      <c r="I5" s="203" t="s">
        <v>656</v>
      </c>
      <c r="J5" s="203" t="s">
        <v>657</v>
      </c>
      <c r="K5" s="203" t="s">
        <v>658</v>
      </c>
      <c r="L5" s="203" t="s">
        <v>659</v>
      </c>
      <c r="M5" s="203" t="s">
        <v>660</v>
      </c>
      <c r="N5" s="203" t="s">
        <v>661</v>
      </c>
    </row>
    <row r="6" spans="1:14" x14ac:dyDescent="0.25">
      <c r="A6" s="223">
        <v>1</v>
      </c>
      <c r="B6" s="223" t="s">
        <v>37</v>
      </c>
      <c r="C6" s="224">
        <v>746</v>
      </c>
      <c r="D6" s="223">
        <v>420</v>
      </c>
      <c r="E6" s="225">
        <v>0</v>
      </c>
      <c r="F6" s="226">
        <v>212</v>
      </c>
      <c r="G6" s="225">
        <v>60</v>
      </c>
      <c r="H6" s="225">
        <v>1</v>
      </c>
      <c r="I6" s="225">
        <v>95</v>
      </c>
      <c r="J6" s="225">
        <v>69</v>
      </c>
      <c r="K6" s="225">
        <v>0</v>
      </c>
      <c r="L6" s="225">
        <f>C6+F6+I6</f>
        <v>1053</v>
      </c>
      <c r="M6" s="225">
        <f t="shared" ref="M6:N15" si="0">D6+G6+J6</f>
        <v>549</v>
      </c>
      <c r="N6" s="225">
        <f t="shared" si="0"/>
        <v>1</v>
      </c>
    </row>
    <row r="7" spans="1:14" x14ac:dyDescent="0.25">
      <c r="A7" s="223">
        <v>2</v>
      </c>
      <c r="B7" s="223" t="s">
        <v>45</v>
      </c>
      <c r="C7" s="223">
        <v>4439</v>
      </c>
      <c r="D7" s="223">
        <v>2400</v>
      </c>
      <c r="E7" s="225">
        <v>1471</v>
      </c>
      <c r="F7" s="226">
        <v>697</v>
      </c>
      <c r="G7" s="225">
        <v>300</v>
      </c>
      <c r="H7" s="225">
        <v>83</v>
      </c>
      <c r="I7" s="225">
        <v>599</v>
      </c>
      <c r="J7" s="225">
        <v>345</v>
      </c>
      <c r="K7" s="225">
        <v>736</v>
      </c>
      <c r="L7" s="225">
        <f>C7+F7+I7</f>
        <v>5735</v>
      </c>
      <c r="M7" s="225">
        <f t="shared" si="0"/>
        <v>3045</v>
      </c>
      <c r="N7" s="225">
        <f t="shared" si="0"/>
        <v>2290</v>
      </c>
    </row>
    <row r="8" spans="1:14" x14ac:dyDescent="0.25">
      <c r="A8" s="223">
        <v>2</v>
      </c>
      <c r="B8" s="223" t="s">
        <v>47</v>
      </c>
      <c r="C8" s="223"/>
      <c r="D8" s="223"/>
      <c r="E8" s="225"/>
      <c r="F8" s="226"/>
      <c r="G8" s="225"/>
      <c r="H8" s="225"/>
      <c r="I8" s="225">
        <v>129</v>
      </c>
      <c r="J8" s="225"/>
      <c r="K8" s="225"/>
      <c r="L8" s="225">
        <f>C8+F8+I8</f>
        <v>129</v>
      </c>
      <c r="M8" s="225">
        <f t="shared" si="0"/>
        <v>0</v>
      </c>
      <c r="N8" s="225">
        <f t="shared" si="0"/>
        <v>0</v>
      </c>
    </row>
    <row r="9" spans="1:14" x14ac:dyDescent="0.25">
      <c r="A9" s="227" t="s">
        <v>83</v>
      </c>
      <c r="B9" s="227" t="s">
        <v>5</v>
      </c>
      <c r="C9" s="201">
        <f>SUM(C6:C8)</f>
        <v>5185</v>
      </c>
      <c r="D9" s="201">
        <f t="shared" ref="D9:E9" si="1">SUM(D6:D8)</f>
        <v>2820</v>
      </c>
      <c r="E9" s="228">
        <f t="shared" si="1"/>
        <v>1471</v>
      </c>
      <c r="F9" s="229">
        <f>SUM(F6:F8)</f>
        <v>909</v>
      </c>
      <c r="G9" s="228"/>
      <c r="H9" s="228"/>
      <c r="I9" s="228">
        <f>SUM(I6:I8)</f>
        <v>823</v>
      </c>
      <c r="J9" s="228"/>
      <c r="K9" s="228"/>
      <c r="L9" s="225">
        <f t="shared" ref="L9:L14" si="2">C9+F9+I9</f>
        <v>6917</v>
      </c>
      <c r="M9" s="225">
        <f t="shared" si="0"/>
        <v>2820</v>
      </c>
      <c r="N9" s="225">
        <f t="shared" si="0"/>
        <v>1471</v>
      </c>
    </row>
    <row r="10" spans="1:14" x14ac:dyDescent="0.25">
      <c r="A10" s="223">
        <v>1</v>
      </c>
      <c r="B10" s="223" t="s">
        <v>53</v>
      </c>
      <c r="C10" s="223">
        <v>746</v>
      </c>
      <c r="D10" s="223">
        <v>3</v>
      </c>
      <c r="E10" s="225">
        <v>1.55</v>
      </c>
      <c r="F10" s="226">
        <v>212</v>
      </c>
      <c r="G10" s="225">
        <v>72</v>
      </c>
      <c r="H10" s="225">
        <v>252.91</v>
      </c>
      <c r="I10" s="225">
        <v>95</v>
      </c>
      <c r="J10" s="225">
        <v>0</v>
      </c>
      <c r="K10" s="225">
        <v>0</v>
      </c>
      <c r="L10" s="225">
        <f t="shared" si="2"/>
        <v>1053</v>
      </c>
      <c r="M10" s="225">
        <f t="shared" si="0"/>
        <v>75</v>
      </c>
      <c r="N10" s="225">
        <f t="shared" si="0"/>
        <v>254.46</v>
      </c>
    </row>
    <row r="11" spans="1:14" x14ac:dyDescent="0.25">
      <c r="A11" s="189">
        <v>2</v>
      </c>
      <c r="B11" s="227" t="s">
        <v>55</v>
      </c>
      <c r="C11" s="202">
        <v>746</v>
      </c>
      <c r="D11" s="202">
        <v>420</v>
      </c>
      <c r="E11" s="230">
        <v>0</v>
      </c>
      <c r="F11" s="231">
        <v>212</v>
      </c>
      <c r="G11" s="230"/>
      <c r="H11" s="230"/>
      <c r="I11" s="225">
        <v>95</v>
      </c>
      <c r="J11" s="230"/>
      <c r="K11" s="230"/>
      <c r="L11" s="225">
        <f t="shared" si="2"/>
        <v>1053</v>
      </c>
      <c r="M11" s="225">
        <f t="shared" si="0"/>
        <v>420</v>
      </c>
      <c r="N11" s="225">
        <f t="shared" si="0"/>
        <v>0</v>
      </c>
    </row>
    <row r="12" spans="1:14" x14ac:dyDescent="0.25">
      <c r="A12" s="227" t="s">
        <v>83</v>
      </c>
      <c r="B12" s="227" t="s">
        <v>5</v>
      </c>
      <c r="C12" s="201">
        <f>SUM(C10:C11)</f>
        <v>1492</v>
      </c>
      <c r="D12" s="201">
        <f t="shared" ref="D12:E12" si="3">SUM(D10:D11)</f>
        <v>423</v>
      </c>
      <c r="E12" s="228">
        <f t="shared" si="3"/>
        <v>1.55</v>
      </c>
      <c r="F12" s="229">
        <f>SUM(F10:F11)</f>
        <v>424</v>
      </c>
      <c r="G12" s="228"/>
      <c r="H12" s="228"/>
      <c r="I12" s="228">
        <f>SUM(I10:I11)</f>
        <v>190</v>
      </c>
      <c r="J12" s="228"/>
      <c r="K12" s="228"/>
      <c r="L12" s="225">
        <f t="shared" si="2"/>
        <v>2106</v>
      </c>
      <c r="M12" s="225">
        <f t="shared" si="0"/>
        <v>423</v>
      </c>
      <c r="N12" s="225">
        <f t="shared" si="0"/>
        <v>1.55</v>
      </c>
    </row>
    <row r="13" spans="1:14" x14ac:dyDescent="0.25">
      <c r="A13" s="189">
        <v>1</v>
      </c>
      <c r="B13" s="189" t="s">
        <v>399</v>
      </c>
      <c r="C13" s="202">
        <v>1475</v>
      </c>
      <c r="D13" s="202">
        <v>70</v>
      </c>
      <c r="E13" s="230">
        <v>41.61</v>
      </c>
      <c r="F13" s="231">
        <v>226</v>
      </c>
      <c r="G13" s="230">
        <v>21</v>
      </c>
      <c r="H13" s="230">
        <v>34.020000000000003</v>
      </c>
      <c r="I13" s="230">
        <v>95</v>
      </c>
      <c r="J13" s="230">
        <v>1</v>
      </c>
      <c r="K13" s="230">
        <v>0.5</v>
      </c>
      <c r="L13" s="225">
        <f t="shared" si="2"/>
        <v>1796</v>
      </c>
      <c r="M13" s="225">
        <f t="shared" si="0"/>
        <v>92</v>
      </c>
      <c r="N13" s="225">
        <f t="shared" si="0"/>
        <v>76.13</v>
      </c>
    </row>
    <row r="14" spans="1:14" x14ac:dyDescent="0.25">
      <c r="A14" s="227" t="s">
        <v>86</v>
      </c>
      <c r="B14" s="227" t="s">
        <v>5</v>
      </c>
      <c r="C14" s="202">
        <v>1475</v>
      </c>
      <c r="D14" s="202">
        <v>420</v>
      </c>
      <c r="E14" s="230">
        <v>97</v>
      </c>
      <c r="F14" s="231">
        <v>226</v>
      </c>
      <c r="G14" s="231"/>
      <c r="H14" s="231"/>
      <c r="I14" s="230">
        <v>95</v>
      </c>
      <c r="J14" s="230"/>
      <c r="K14" s="230"/>
      <c r="L14" s="225">
        <f t="shared" si="2"/>
        <v>1796</v>
      </c>
      <c r="M14" s="225">
        <f t="shared" si="0"/>
        <v>420</v>
      </c>
      <c r="N14" s="225">
        <f t="shared" si="0"/>
        <v>97</v>
      </c>
    </row>
    <row r="15" spans="1:14" x14ac:dyDescent="0.25">
      <c r="A15" s="189">
        <v>1</v>
      </c>
      <c r="B15" s="189" t="s">
        <v>66</v>
      </c>
      <c r="C15" s="202">
        <v>507</v>
      </c>
      <c r="D15" s="202">
        <v>69</v>
      </c>
      <c r="E15" s="230">
        <v>55.01</v>
      </c>
      <c r="F15" s="231">
        <v>142</v>
      </c>
      <c r="G15" s="230">
        <v>5</v>
      </c>
      <c r="H15" s="230">
        <v>8.42</v>
      </c>
      <c r="I15" s="230">
        <v>190</v>
      </c>
      <c r="J15" s="230">
        <v>4</v>
      </c>
      <c r="K15" s="230">
        <v>23.21</v>
      </c>
      <c r="L15" s="225">
        <v>9.9499999999999993</v>
      </c>
      <c r="M15" s="225">
        <f t="shared" si="0"/>
        <v>78</v>
      </c>
      <c r="N15" s="225">
        <f t="shared" si="0"/>
        <v>86.64</v>
      </c>
    </row>
    <row r="16" spans="1:14" x14ac:dyDescent="0.25">
      <c r="A16" s="85" t="s">
        <v>87</v>
      </c>
      <c r="B16" s="227" t="s">
        <v>5</v>
      </c>
      <c r="C16" s="201">
        <f>C9+C12+C14+C15</f>
        <v>8659</v>
      </c>
      <c r="D16" s="201">
        <f t="shared" ref="D16:N16" si="4">D9+D12+D14+D15</f>
        <v>3732</v>
      </c>
      <c r="E16" s="228">
        <f t="shared" si="4"/>
        <v>1624.56</v>
      </c>
      <c r="F16" s="228">
        <f t="shared" si="4"/>
        <v>1701</v>
      </c>
      <c r="G16" s="228">
        <f t="shared" si="4"/>
        <v>5</v>
      </c>
      <c r="H16" s="228">
        <f t="shared" si="4"/>
        <v>8.42</v>
      </c>
      <c r="I16" s="228">
        <f t="shared" si="4"/>
        <v>1298</v>
      </c>
      <c r="J16" s="228">
        <f t="shared" si="4"/>
        <v>4</v>
      </c>
      <c r="K16" s="228">
        <f t="shared" si="4"/>
        <v>23.21</v>
      </c>
      <c r="L16" s="228">
        <f t="shared" si="4"/>
        <v>10828.95</v>
      </c>
      <c r="M16" s="228">
        <f t="shared" si="4"/>
        <v>3741</v>
      </c>
      <c r="N16" s="228">
        <f t="shared" si="4"/>
        <v>1656.19</v>
      </c>
    </row>
    <row r="17" spans="1:14" x14ac:dyDescent="0.25">
      <c r="A17" s="199"/>
      <c r="B17" s="199"/>
      <c r="C17" s="199"/>
      <c r="D17" s="199"/>
      <c r="E17" s="199"/>
      <c r="F17" s="199"/>
      <c r="G17" s="199"/>
      <c r="H17" s="199"/>
      <c r="I17" s="199"/>
      <c r="J17" s="199"/>
      <c r="K17" s="199"/>
      <c r="L17" s="199"/>
      <c r="M17" s="199"/>
      <c r="N17" s="199"/>
    </row>
    <row r="19" spans="1:14" x14ac:dyDescent="0.25">
      <c r="A19" s="405" t="s">
        <v>647</v>
      </c>
      <c r="B19" s="407"/>
      <c r="C19" s="407"/>
      <c r="D19" s="407"/>
      <c r="E19" s="407"/>
      <c r="F19" s="407"/>
      <c r="G19" s="407"/>
      <c r="H19" s="407"/>
      <c r="I19" s="407"/>
      <c r="J19" s="407"/>
      <c r="K19" s="407"/>
      <c r="L19" s="407"/>
      <c r="M19" s="407"/>
      <c r="N19" s="407"/>
    </row>
    <row r="20" spans="1:14" x14ac:dyDescent="0.25">
      <c r="A20" s="405" t="s">
        <v>670</v>
      </c>
      <c r="B20" s="407"/>
      <c r="C20" s="407"/>
      <c r="D20" s="407"/>
      <c r="E20" s="407"/>
      <c r="F20" s="407"/>
      <c r="G20" s="407"/>
      <c r="H20" s="407"/>
      <c r="I20" s="407"/>
      <c r="J20" s="407"/>
      <c r="K20" s="407"/>
      <c r="L20" s="407"/>
      <c r="M20" s="407"/>
      <c r="N20" s="407"/>
    </row>
    <row r="21" spans="1:14" x14ac:dyDescent="0.25">
      <c r="A21" s="405" t="s">
        <v>649</v>
      </c>
      <c r="B21" s="407"/>
      <c r="C21" s="407"/>
      <c r="D21" s="407"/>
      <c r="E21" s="407"/>
      <c r="F21" s="407"/>
      <c r="G21" s="407"/>
      <c r="H21" s="407"/>
      <c r="I21" s="407"/>
      <c r="J21" s="407"/>
      <c r="K21" s="407"/>
      <c r="L21" s="407"/>
      <c r="M21" s="407"/>
      <c r="N21" s="407"/>
    </row>
    <row r="22" spans="1:14" x14ac:dyDescent="0.25">
      <c r="A22" s="408" t="s">
        <v>73</v>
      </c>
      <c r="B22" s="407"/>
      <c r="C22" s="407"/>
      <c r="D22" s="407"/>
      <c r="E22" s="407"/>
      <c r="F22" s="407"/>
      <c r="G22" s="407"/>
      <c r="H22" s="407"/>
      <c r="I22" s="407"/>
      <c r="J22" s="407"/>
      <c r="K22" s="407"/>
      <c r="L22" s="407"/>
      <c r="M22" s="407"/>
      <c r="N22" s="407"/>
    </row>
    <row r="23" spans="1:14" ht="75" x14ac:dyDescent="0.25">
      <c r="A23" s="203" t="s">
        <v>74</v>
      </c>
      <c r="B23" s="203" t="s">
        <v>24</v>
      </c>
      <c r="C23" s="203" t="s">
        <v>650</v>
      </c>
      <c r="D23" s="203" t="s">
        <v>651</v>
      </c>
      <c r="E23" s="203" t="s">
        <v>652</v>
      </c>
      <c r="F23" s="203" t="s">
        <v>653</v>
      </c>
      <c r="G23" s="203" t="s">
        <v>663</v>
      </c>
      <c r="H23" s="203" t="s">
        <v>655</v>
      </c>
      <c r="I23" s="203" t="s">
        <v>656</v>
      </c>
      <c r="J23" s="203" t="s">
        <v>657</v>
      </c>
      <c r="K23" s="203" t="s">
        <v>658</v>
      </c>
      <c r="L23" s="203" t="s">
        <v>659</v>
      </c>
      <c r="M23" s="203" t="s">
        <v>660</v>
      </c>
      <c r="N23" s="232" t="s">
        <v>661</v>
      </c>
    </row>
    <row r="24" spans="1:14" x14ac:dyDescent="0.25">
      <c r="A24" s="233" t="s">
        <v>671</v>
      </c>
      <c r="B24" s="233" t="s">
        <v>31</v>
      </c>
      <c r="C24" s="234">
        <v>60</v>
      </c>
      <c r="D24" s="235">
        <v>0</v>
      </c>
      <c r="E24" s="235">
        <v>0</v>
      </c>
      <c r="F24" s="234">
        <v>109</v>
      </c>
      <c r="G24" s="235">
        <v>5</v>
      </c>
      <c r="H24" s="235">
        <v>118.45</v>
      </c>
      <c r="I24" s="234">
        <v>88</v>
      </c>
      <c r="J24" s="235">
        <v>2</v>
      </c>
      <c r="K24" s="235">
        <v>4</v>
      </c>
      <c r="L24" s="235">
        <f>C24+F24+I24</f>
        <v>257</v>
      </c>
      <c r="M24" s="235">
        <f>D24+G24+J24</f>
        <v>7</v>
      </c>
      <c r="N24" s="236">
        <f>E24+H24+K24</f>
        <v>122.45</v>
      </c>
    </row>
    <row r="25" spans="1:14" x14ac:dyDescent="0.25">
      <c r="A25" s="233">
        <v>2</v>
      </c>
      <c r="B25" s="233" t="s">
        <v>32</v>
      </c>
      <c r="C25" s="234">
        <v>60</v>
      </c>
      <c r="D25" s="235">
        <v>0</v>
      </c>
      <c r="E25" s="235">
        <v>0</v>
      </c>
      <c r="F25" s="234">
        <v>109</v>
      </c>
      <c r="G25" s="235">
        <v>86</v>
      </c>
      <c r="H25" s="235">
        <v>250</v>
      </c>
      <c r="I25" s="234">
        <v>88</v>
      </c>
      <c r="J25" s="235">
        <v>6</v>
      </c>
      <c r="K25" s="235">
        <v>87</v>
      </c>
      <c r="L25" s="235">
        <f t="shared" ref="L25:N60" si="5">C25+F25+I25</f>
        <v>257</v>
      </c>
      <c r="M25" s="235">
        <f t="shared" si="5"/>
        <v>92</v>
      </c>
      <c r="N25" s="236">
        <f t="shared" si="5"/>
        <v>337</v>
      </c>
    </row>
    <row r="26" spans="1:14" x14ac:dyDescent="0.25">
      <c r="A26" s="233">
        <v>3</v>
      </c>
      <c r="B26" s="233" t="s">
        <v>33</v>
      </c>
      <c r="C26" s="234">
        <v>406</v>
      </c>
      <c r="D26" s="235">
        <v>10</v>
      </c>
      <c r="E26" s="235">
        <v>32.5</v>
      </c>
      <c r="F26" s="234">
        <v>465</v>
      </c>
      <c r="G26" s="235">
        <v>9</v>
      </c>
      <c r="H26" s="235">
        <v>26.98</v>
      </c>
      <c r="I26" s="234">
        <v>410</v>
      </c>
      <c r="J26" s="235">
        <v>10</v>
      </c>
      <c r="K26" s="235">
        <v>177.06</v>
      </c>
      <c r="L26" s="235">
        <f t="shared" si="5"/>
        <v>1281</v>
      </c>
      <c r="M26" s="235">
        <f t="shared" si="5"/>
        <v>29</v>
      </c>
      <c r="N26" s="236">
        <f t="shared" si="5"/>
        <v>236.54000000000002</v>
      </c>
    </row>
    <row r="27" spans="1:14" x14ac:dyDescent="0.25">
      <c r="A27" s="233">
        <v>4</v>
      </c>
      <c r="B27" s="233" t="s">
        <v>34</v>
      </c>
      <c r="C27" s="234">
        <v>170</v>
      </c>
      <c r="D27" s="235">
        <v>7</v>
      </c>
      <c r="E27" s="235">
        <v>41.67</v>
      </c>
      <c r="F27" s="234">
        <v>353</v>
      </c>
      <c r="G27" s="235">
        <v>58</v>
      </c>
      <c r="H27" s="235">
        <v>107.25</v>
      </c>
      <c r="I27" s="234">
        <v>378</v>
      </c>
      <c r="J27" s="235">
        <v>0</v>
      </c>
      <c r="K27" s="235">
        <v>0</v>
      </c>
      <c r="L27" s="235">
        <f t="shared" si="5"/>
        <v>901</v>
      </c>
      <c r="M27" s="235">
        <f t="shared" si="5"/>
        <v>65</v>
      </c>
      <c r="N27" s="236">
        <f t="shared" si="5"/>
        <v>148.92000000000002</v>
      </c>
    </row>
    <row r="28" spans="1:14" x14ac:dyDescent="0.25">
      <c r="A28" s="93">
        <v>5</v>
      </c>
      <c r="B28" s="93" t="s">
        <v>35</v>
      </c>
      <c r="C28" s="234">
        <v>60</v>
      </c>
      <c r="D28" s="198">
        <v>0</v>
      </c>
      <c r="E28" s="198">
        <v>0</v>
      </c>
      <c r="F28" s="234">
        <v>109</v>
      </c>
      <c r="G28" s="198">
        <v>67</v>
      </c>
      <c r="H28" s="237">
        <v>88.36</v>
      </c>
      <c r="I28" s="234">
        <v>88</v>
      </c>
      <c r="J28" s="198">
        <v>1</v>
      </c>
      <c r="K28" s="198">
        <v>1.6</v>
      </c>
      <c r="L28" s="198">
        <f t="shared" si="5"/>
        <v>257</v>
      </c>
      <c r="M28" s="198">
        <f t="shared" si="5"/>
        <v>68</v>
      </c>
      <c r="N28" s="238">
        <f t="shared" si="5"/>
        <v>89.96</v>
      </c>
    </row>
    <row r="29" spans="1:14" x14ac:dyDescent="0.25">
      <c r="A29" s="93">
        <v>6</v>
      </c>
      <c r="B29" s="93" t="s">
        <v>36</v>
      </c>
      <c r="C29" s="234">
        <v>516</v>
      </c>
      <c r="D29" s="239">
        <v>22</v>
      </c>
      <c r="E29" s="198">
        <v>71.88</v>
      </c>
      <c r="F29" s="234">
        <v>532</v>
      </c>
      <c r="G29" s="198">
        <v>72</v>
      </c>
      <c r="H29" s="198">
        <v>123.06</v>
      </c>
      <c r="I29" s="234">
        <v>501</v>
      </c>
      <c r="J29" s="198">
        <v>99</v>
      </c>
      <c r="K29" s="198">
        <v>178.84</v>
      </c>
      <c r="L29" s="198">
        <f t="shared" si="5"/>
        <v>1549</v>
      </c>
      <c r="M29" s="198">
        <f t="shared" si="5"/>
        <v>193</v>
      </c>
      <c r="N29" s="238">
        <f t="shared" si="5"/>
        <v>373.78</v>
      </c>
    </row>
    <row r="30" spans="1:14" x14ac:dyDescent="0.25">
      <c r="A30" s="93">
        <v>7</v>
      </c>
      <c r="B30" s="93" t="s">
        <v>37</v>
      </c>
      <c r="C30" s="234">
        <v>609</v>
      </c>
      <c r="D30" s="198">
        <v>0</v>
      </c>
      <c r="E30" s="198">
        <v>0</v>
      </c>
      <c r="F30" s="234">
        <v>692</v>
      </c>
      <c r="G30" s="198">
        <v>17</v>
      </c>
      <c r="H30" s="198">
        <v>36.799999999999997</v>
      </c>
      <c r="I30" s="234">
        <v>587</v>
      </c>
      <c r="J30" s="198">
        <v>1</v>
      </c>
      <c r="K30" s="198">
        <v>2.48</v>
      </c>
      <c r="L30" s="198">
        <f t="shared" si="5"/>
        <v>1888</v>
      </c>
      <c r="M30" s="198">
        <f t="shared" si="5"/>
        <v>18</v>
      </c>
      <c r="N30" s="238">
        <f t="shared" si="5"/>
        <v>39.279999999999994</v>
      </c>
    </row>
    <row r="31" spans="1:14" x14ac:dyDescent="0.25">
      <c r="A31" s="93">
        <v>8</v>
      </c>
      <c r="B31" s="93" t="s">
        <v>38</v>
      </c>
      <c r="C31" s="234">
        <v>60</v>
      </c>
      <c r="D31" s="198">
        <v>0</v>
      </c>
      <c r="E31" s="198">
        <v>0</v>
      </c>
      <c r="F31" s="234">
        <v>109</v>
      </c>
      <c r="G31" s="198">
        <v>3</v>
      </c>
      <c r="H31" s="198">
        <v>9.7899999999999991</v>
      </c>
      <c r="I31" s="234">
        <v>88</v>
      </c>
      <c r="J31" s="198">
        <v>6</v>
      </c>
      <c r="K31" s="198">
        <v>25.23</v>
      </c>
      <c r="L31" s="198">
        <f t="shared" si="5"/>
        <v>257</v>
      </c>
      <c r="M31" s="198">
        <f t="shared" si="5"/>
        <v>9</v>
      </c>
      <c r="N31" s="238">
        <f t="shared" si="5"/>
        <v>35.019999999999996</v>
      </c>
    </row>
    <row r="32" spans="1:14" x14ac:dyDescent="0.25">
      <c r="A32" s="93">
        <v>9</v>
      </c>
      <c r="B32" s="93" t="s">
        <v>39</v>
      </c>
      <c r="C32" s="234">
        <v>60</v>
      </c>
      <c r="D32" s="198">
        <v>0</v>
      </c>
      <c r="E32" s="198">
        <v>0</v>
      </c>
      <c r="F32" s="234">
        <v>109</v>
      </c>
      <c r="G32" s="198">
        <v>29</v>
      </c>
      <c r="H32" s="198">
        <v>711.63</v>
      </c>
      <c r="I32" s="234">
        <v>88</v>
      </c>
      <c r="J32" s="198">
        <v>6</v>
      </c>
      <c r="K32" s="198">
        <v>14.45</v>
      </c>
      <c r="L32" s="198">
        <f t="shared" si="5"/>
        <v>257</v>
      </c>
      <c r="M32" s="198">
        <f t="shared" si="5"/>
        <v>35</v>
      </c>
      <c r="N32" s="238">
        <f t="shared" si="5"/>
        <v>726.08</v>
      </c>
    </row>
    <row r="33" spans="1:14" x14ac:dyDescent="0.25">
      <c r="A33" s="93">
        <v>10</v>
      </c>
      <c r="B33" s="93" t="s">
        <v>40</v>
      </c>
      <c r="C33" s="234">
        <v>60</v>
      </c>
      <c r="D33" s="198">
        <v>0</v>
      </c>
      <c r="E33" s="198">
        <v>0</v>
      </c>
      <c r="F33" s="234">
        <v>109</v>
      </c>
      <c r="G33" s="198">
        <v>27</v>
      </c>
      <c r="H33" s="198">
        <v>193.69</v>
      </c>
      <c r="I33" s="234">
        <v>148</v>
      </c>
      <c r="J33" s="198">
        <v>1</v>
      </c>
      <c r="K33" s="198">
        <v>7.5</v>
      </c>
      <c r="L33" s="198">
        <f t="shared" si="5"/>
        <v>317</v>
      </c>
      <c r="M33" s="198">
        <f t="shared" si="5"/>
        <v>28</v>
      </c>
      <c r="N33" s="238">
        <f t="shared" si="5"/>
        <v>201.19</v>
      </c>
    </row>
    <row r="34" spans="1:14" x14ac:dyDescent="0.25">
      <c r="A34" s="93">
        <v>11</v>
      </c>
      <c r="B34" s="93" t="s">
        <v>41</v>
      </c>
      <c r="C34" s="234">
        <v>60</v>
      </c>
      <c r="D34" s="198">
        <v>0</v>
      </c>
      <c r="E34" s="198">
        <v>0</v>
      </c>
      <c r="F34" s="234">
        <v>109</v>
      </c>
      <c r="G34" s="198">
        <v>29</v>
      </c>
      <c r="H34" s="198">
        <v>405.99</v>
      </c>
      <c r="I34" s="234">
        <v>88</v>
      </c>
      <c r="J34" s="198">
        <v>5</v>
      </c>
      <c r="K34" s="198">
        <v>73.11</v>
      </c>
      <c r="L34" s="198">
        <f t="shared" si="5"/>
        <v>257</v>
      </c>
      <c r="M34" s="198">
        <f t="shared" si="5"/>
        <v>34</v>
      </c>
      <c r="N34" s="238">
        <f t="shared" si="5"/>
        <v>479.1</v>
      </c>
    </row>
    <row r="35" spans="1:14" x14ac:dyDescent="0.25">
      <c r="A35" s="93">
        <v>12</v>
      </c>
      <c r="B35" s="93" t="s">
        <v>42</v>
      </c>
      <c r="C35" s="234">
        <v>105</v>
      </c>
      <c r="D35" s="198">
        <v>0</v>
      </c>
      <c r="E35" s="198">
        <v>0</v>
      </c>
      <c r="F35" s="234">
        <v>226</v>
      </c>
      <c r="G35" s="198">
        <v>1</v>
      </c>
      <c r="H35" s="198">
        <v>22</v>
      </c>
      <c r="I35" s="234">
        <v>117</v>
      </c>
      <c r="J35" s="198">
        <v>0</v>
      </c>
      <c r="K35" s="198">
        <v>0</v>
      </c>
      <c r="L35" s="198">
        <f t="shared" si="5"/>
        <v>448</v>
      </c>
      <c r="M35" s="198">
        <f t="shared" si="5"/>
        <v>1</v>
      </c>
      <c r="N35" s="238">
        <f t="shared" si="5"/>
        <v>22</v>
      </c>
    </row>
    <row r="36" spans="1:14" x14ac:dyDescent="0.25">
      <c r="A36" s="93">
        <v>13</v>
      </c>
      <c r="B36" s="93" t="s">
        <v>43</v>
      </c>
      <c r="C36" s="234">
        <v>60</v>
      </c>
      <c r="D36" s="198">
        <v>79</v>
      </c>
      <c r="E36" s="198">
        <v>38.950000000000003</v>
      </c>
      <c r="F36" s="234">
        <v>109</v>
      </c>
      <c r="G36" s="198">
        <v>75</v>
      </c>
      <c r="H36" s="198">
        <v>83.5</v>
      </c>
      <c r="I36" s="234">
        <v>88</v>
      </c>
      <c r="J36" s="198">
        <v>118</v>
      </c>
      <c r="K36" s="198">
        <v>1734.7</v>
      </c>
      <c r="L36" s="198">
        <f t="shared" si="5"/>
        <v>257</v>
      </c>
      <c r="M36" s="198">
        <f t="shared" si="5"/>
        <v>272</v>
      </c>
      <c r="N36" s="238">
        <f t="shared" si="5"/>
        <v>1857.15</v>
      </c>
    </row>
    <row r="37" spans="1:14" x14ac:dyDescent="0.25">
      <c r="A37" s="93">
        <v>14</v>
      </c>
      <c r="B37" s="93" t="s">
        <v>44</v>
      </c>
      <c r="C37" s="234">
        <v>715</v>
      </c>
      <c r="D37" s="198">
        <v>0</v>
      </c>
      <c r="E37" s="198">
        <v>0</v>
      </c>
      <c r="F37" s="234">
        <v>777</v>
      </c>
      <c r="G37" s="198">
        <v>23</v>
      </c>
      <c r="H37" s="198">
        <v>64.84</v>
      </c>
      <c r="I37" s="234">
        <v>677</v>
      </c>
      <c r="J37" s="198">
        <v>0</v>
      </c>
      <c r="K37" s="198">
        <v>0</v>
      </c>
      <c r="L37" s="198">
        <f t="shared" si="5"/>
        <v>2169</v>
      </c>
      <c r="M37" s="198">
        <f t="shared" si="5"/>
        <v>23</v>
      </c>
      <c r="N37" s="238">
        <f t="shared" si="5"/>
        <v>64.84</v>
      </c>
    </row>
    <row r="38" spans="1:14" x14ac:dyDescent="0.25">
      <c r="A38" s="240">
        <v>15</v>
      </c>
      <c r="B38" s="240" t="s">
        <v>45</v>
      </c>
      <c r="C38" s="241">
        <v>60</v>
      </c>
      <c r="D38" s="242">
        <v>8202</v>
      </c>
      <c r="E38" s="243">
        <v>4686.18</v>
      </c>
      <c r="F38" s="241">
        <v>109</v>
      </c>
      <c r="G38" s="242">
        <v>122</v>
      </c>
      <c r="H38" s="242">
        <v>6289.48</v>
      </c>
      <c r="I38" s="241">
        <v>88</v>
      </c>
      <c r="J38" s="242">
        <v>610</v>
      </c>
      <c r="K38" s="242">
        <v>1568.3</v>
      </c>
      <c r="L38" s="242">
        <f t="shared" si="5"/>
        <v>257</v>
      </c>
      <c r="M38" s="242">
        <f t="shared" si="5"/>
        <v>8934</v>
      </c>
      <c r="N38" s="244">
        <f t="shared" si="5"/>
        <v>12543.96</v>
      </c>
    </row>
    <row r="39" spans="1:14" x14ac:dyDescent="0.25">
      <c r="A39" s="93">
        <v>16</v>
      </c>
      <c r="B39" s="93" t="s">
        <v>46</v>
      </c>
      <c r="C39" s="234">
        <v>3323</v>
      </c>
      <c r="D39" s="198">
        <v>7</v>
      </c>
      <c r="E39" s="198">
        <v>5.18</v>
      </c>
      <c r="F39" s="234">
        <v>4082</v>
      </c>
      <c r="G39" s="198">
        <v>346</v>
      </c>
      <c r="H39" s="198">
        <v>2327.91</v>
      </c>
      <c r="I39" s="234">
        <v>2548</v>
      </c>
      <c r="J39" s="198">
        <v>3</v>
      </c>
      <c r="K39" s="198">
        <v>4.01</v>
      </c>
      <c r="L39" s="198">
        <f t="shared" si="5"/>
        <v>9953</v>
      </c>
      <c r="M39" s="198">
        <f t="shared" si="5"/>
        <v>356</v>
      </c>
      <c r="N39" s="238">
        <f t="shared" si="5"/>
        <v>2337.1</v>
      </c>
    </row>
    <row r="40" spans="1:14" x14ac:dyDescent="0.25">
      <c r="A40" s="233">
        <v>17</v>
      </c>
      <c r="B40" s="233" t="s">
        <v>47</v>
      </c>
      <c r="C40" s="234">
        <v>406</v>
      </c>
      <c r="D40" s="235">
        <v>119</v>
      </c>
      <c r="E40" s="235">
        <v>61.53</v>
      </c>
      <c r="F40" s="234">
        <v>465</v>
      </c>
      <c r="G40" s="235">
        <v>112</v>
      </c>
      <c r="H40" s="235">
        <v>123.62</v>
      </c>
      <c r="I40" s="234">
        <v>291</v>
      </c>
      <c r="J40" s="235">
        <v>15</v>
      </c>
      <c r="K40" s="235">
        <v>88.15</v>
      </c>
      <c r="L40" s="235">
        <f t="shared" si="5"/>
        <v>1162</v>
      </c>
      <c r="M40" s="235">
        <f t="shared" si="5"/>
        <v>246</v>
      </c>
      <c r="N40" s="236">
        <f t="shared" si="5"/>
        <v>273.3</v>
      </c>
    </row>
    <row r="41" spans="1:14" x14ac:dyDescent="0.25">
      <c r="A41" s="233">
        <v>18</v>
      </c>
      <c r="B41" s="233" t="s">
        <v>48</v>
      </c>
      <c r="C41" s="234">
        <v>609</v>
      </c>
      <c r="D41" s="235">
        <v>39</v>
      </c>
      <c r="E41" s="235">
        <v>4.1900000000000004</v>
      </c>
      <c r="F41" s="234">
        <v>692</v>
      </c>
      <c r="G41" s="235">
        <v>142</v>
      </c>
      <c r="H41" s="235">
        <v>1261.93</v>
      </c>
      <c r="I41" s="234">
        <v>408</v>
      </c>
      <c r="J41" s="235">
        <v>14</v>
      </c>
      <c r="K41" s="235">
        <v>75.73</v>
      </c>
      <c r="L41" s="235">
        <f t="shared" si="5"/>
        <v>1709</v>
      </c>
      <c r="M41" s="235">
        <f t="shared" si="5"/>
        <v>195</v>
      </c>
      <c r="N41" s="236">
        <f t="shared" si="5"/>
        <v>1341.8500000000001</v>
      </c>
    </row>
    <row r="42" spans="1:14" x14ac:dyDescent="0.25">
      <c r="A42" s="233">
        <v>19</v>
      </c>
      <c r="B42" s="233" t="s">
        <v>49</v>
      </c>
      <c r="C42" s="234">
        <v>516</v>
      </c>
      <c r="D42" s="235">
        <v>12</v>
      </c>
      <c r="E42" s="235">
        <v>42.1</v>
      </c>
      <c r="F42" s="234">
        <v>532</v>
      </c>
      <c r="G42" s="235">
        <v>1</v>
      </c>
      <c r="H42" s="235">
        <v>3.5</v>
      </c>
      <c r="I42" s="234">
        <v>561</v>
      </c>
      <c r="J42" s="235">
        <v>21</v>
      </c>
      <c r="K42" s="235">
        <v>44.31</v>
      </c>
      <c r="L42" s="235">
        <f t="shared" si="5"/>
        <v>1609</v>
      </c>
      <c r="M42" s="235">
        <f t="shared" si="5"/>
        <v>34</v>
      </c>
      <c r="N42" s="236">
        <f t="shared" si="5"/>
        <v>89.91</v>
      </c>
    </row>
    <row r="43" spans="1:14" x14ac:dyDescent="0.25">
      <c r="A43" s="233">
        <v>20</v>
      </c>
      <c r="B43" s="233" t="s">
        <v>50</v>
      </c>
      <c r="C43" s="234">
        <v>201</v>
      </c>
      <c r="D43" s="235">
        <v>38</v>
      </c>
      <c r="E43" s="235">
        <v>395.78</v>
      </c>
      <c r="F43" s="234">
        <v>226</v>
      </c>
      <c r="G43" s="235">
        <v>110</v>
      </c>
      <c r="H43" s="235">
        <v>431.9</v>
      </c>
      <c r="I43" s="234">
        <v>357</v>
      </c>
      <c r="J43" s="235">
        <v>28</v>
      </c>
      <c r="K43" s="235">
        <v>792.78</v>
      </c>
      <c r="L43" s="235">
        <f t="shared" si="5"/>
        <v>784</v>
      </c>
      <c r="M43" s="235">
        <f t="shared" si="5"/>
        <v>176</v>
      </c>
      <c r="N43" s="236">
        <f t="shared" si="5"/>
        <v>1620.46</v>
      </c>
    </row>
    <row r="44" spans="1:14" x14ac:dyDescent="0.25">
      <c r="A44" s="233">
        <v>21</v>
      </c>
      <c r="B44" s="233" t="s">
        <v>51</v>
      </c>
      <c r="C44" s="234">
        <v>406</v>
      </c>
      <c r="D44" s="235">
        <v>0</v>
      </c>
      <c r="E44" s="235">
        <v>0</v>
      </c>
      <c r="F44" s="234">
        <v>465</v>
      </c>
      <c r="G44" s="235">
        <v>10</v>
      </c>
      <c r="H44" s="235">
        <v>110</v>
      </c>
      <c r="I44" s="234">
        <v>351</v>
      </c>
      <c r="J44" s="235">
        <v>8</v>
      </c>
      <c r="K44" s="235">
        <v>68</v>
      </c>
      <c r="L44" s="235">
        <f t="shared" si="5"/>
        <v>1222</v>
      </c>
      <c r="M44" s="235">
        <f t="shared" si="5"/>
        <v>18</v>
      </c>
      <c r="N44" s="236">
        <f t="shared" si="5"/>
        <v>178</v>
      </c>
    </row>
    <row r="45" spans="1:14" x14ac:dyDescent="0.25">
      <c r="A45" s="245" t="s">
        <v>83</v>
      </c>
      <c r="B45" s="245" t="s">
        <v>5</v>
      </c>
      <c r="C45" s="246">
        <f t="shared" ref="C45:N45" si="6">SUM(C24:C44)</f>
        <v>8522</v>
      </c>
      <c r="D45" s="246">
        <f t="shared" si="6"/>
        <v>8535</v>
      </c>
      <c r="E45" s="246">
        <f t="shared" si="6"/>
        <v>5379.96</v>
      </c>
      <c r="F45" s="246">
        <f t="shared" si="6"/>
        <v>10488</v>
      </c>
      <c r="G45" s="246">
        <f t="shared" si="6"/>
        <v>1344</v>
      </c>
      <c r="H45" s="246">
        <f t="shared" si="6"/>
        <v>12790.68</v>
      </c>
      <c r="I45" s="246">
        <f t="shared" si="6"/>
        <v>8038</v>
      </c>
      <c r="J45" s="246">
        <f t="shared" si="6"/>
        <v>954</v>
      </c>
      <c r="K45" s="246">
        <f t="shared" si="6"/>
        <v>4947.2500000000009</v>
      </c>
      <c r="L45" s="235">
        <f t="shared" si="6"/>
        <v>27048</v>
      </c>
      <c r="M45" s="235">
        <f t="shared" si="6"/>
        <v>10833</v>
      </c>
      <c r="N45" s="236">
        <f t="shared" si="6"/>
        <v>23117.889999999996</v>
      </c>
    </row>
    <row r="46" spans="1:14" x14ac:dyDescent="0.25">
      <c r="A46" s="233">
        <v>1</v>
      </c>
      <c r="B46" s="233" t="s">
        <v>53</v>
      </c>
      <c r="C46" s="234">
        <v>170</v>
      </c>
      <c r="D46" s="235">
        <v>266</v>
      </c>
      <c r="E46" s="235">
        <v>234.67</v>
      </c>
      <c r="F46" s="234">
        <v>353</v>
      </c>
      <c r="G46" s="235">
        <v>626</v>
      </c>
      <c r="H46" s="235">
        <v>2449.48</v>
      </c>
      <c r="I46" s="234">
        <v>325</v>
      </c>
      <c r="J46" s="235">
        <v>21</v>
      </c>
      <c r="K46" s="235">
        <v>17.4697</v>
      </c>
      <c r="L46" s="235">
        <f t="shared" si="5"/>
        <v>848</v>
      </c>
      <c r="M46" s="235">
        <f t="shared" si="5"/>
        <v>913</v>
      </c>
      <c r="N46" s="236">
        <f t="shared" si="5"/>
        <v>2701.6197000000002</v>
      </c>
    </row>
    <row r="47" spans="1:14" x14ac:dyDescent="0.25">
      <c r="A47" s="93">
        <v>2</v>
      </c>
      <c r="B47" s="93" t="s">
        <v>54</v>
      </c>
      <c r="C47" s="234">
        <v>60</v>
      </c>
      <c r="D47" s="198">
        <v>0</v>
      </c>
      <c r="E47" s="198">
        <v>0</v>
      </c>
      <c r="F47" s="234">
        <v>2757</v>
      </c>
      <c r="G47" s="198">
        <v>15</v>
      </c>
      <c r="H47" s="198">
        <v>287.23</v>
      </c>
      <c r="I47" s="234">
        <v>3008</v>
      </c>
      <c r="J47" s="198">
        <v>0</v>
      </c>
      <c r="K47" s="198">
        <v>0</v>
      </c>
      <c r="L47" s="198">
        <f t="shared" si="5"/>
        <v>5825</v>
      </c>
      <c r="M47" s="198">
        <f t="shared" si="5"/>
        <v>15</v>
      </c>
      <c r="N47" s="238">
        <f t="shared" si="5"/>
        <v>287.23</v>
      </c>
    </row>
    <row r="48" spans="1:14" x14ac:dyDescent="0.25">
      <c r="A48" s="93">
        <v>3</v>
      </c>
      <c r="B48" s="93" t="s">
        <v>55</v>
      </c>
      <c r="C48" s="234">
        <v>111</v>
      </c>
      <c r="D48" s="198">
        <v>29</v>
      </c>
      <c r="E48" s="247">
        <v>53.53</v>
      </c>
      <c r="F48" s="234">
        <v>226</v>
      </c>
      <c r="G48" s="198">
        <v>6</v>
      </c>
      <c r="H48" s="198">
        <v>77.92</v>
      </c>
      <c r="I48" s="234">
        <v>398</v>
      </c>
      <c r="J48" s="198">
        <v>1</v>
      </c>
      <c r="K48" s="198">
        <v>8.66</v>
      </c>
      <c r="L48" s="198">
        <f t="shared" si="5"/>
        <v>735</v>
      </c>
      <c r="M48" s="198">
        <f t="shared" si="5"/>
        <v>36</v>
      </c>
      <c r="N48" s="238">
        <f t="shared" si="5"/>
        <v>140.10999999999999</v>
      </c>
    </row>
    <row r="49" spans="1:14" x14ac:dyDescent="0.25">
      <c r="A49" s="93">
        <v>4</v>
      </c>
      <c r="B49" s="93" t="s">
        <v>56</v>
      </c>
      <c r="C49" s="234">
        <v>809</v>
      </c>
      <c r="D49" s="198">
        <v>9</v>
      </c>
      <c r="E49" s="198">
        <v>50.606399999999994</v>
      </c>
      <c r="F49" s="234">
        <v>855</v>
      </c>
      <c r="G49" s="198">
        <v>97</v>
      </c>
      <c r="H49" s="198">
        <v>1248.01</v>
      </c>
      <c r="I49" s="234">
        <v>584</v>
      </c>
      <c r="J49" s="198">
        <v>0</v>
      </c>
      <c r="K49" s="198">
        <v>0</v>
      </c>
      <c r="L49" s="198">
        <f t="shared" si="5"/>
        <v>2248</v>
      </c>
      <c r="M49" s="198">
        <f t="shared" si="5"/>
        <v>106</v>
      </c>
      <c r="N49" s="238">
        <f t="shared" si="5"/>
        <v>1298.6163999999999</v>
      </c>
    </row>
    <row r="50" spans="1:14" x14ac:dyDescent="0.25">
      <c r="A50" s="93">
        <v>5</v>
      </c>
      <c r="B50" s="93" t="s">
        <v>57</v>
      </c>
      <c r="C50" s="234">
        <v>169</v>
      </c>
      <c r="D50" s="198">
        <v>2</v>
      </c>
      <c r="E50" s="198">
        <v>3.54</v>
      </c>
      <c r="F50" s="234">
        <v>314</v>
      </c>
      <c r="G50" s="198">
        <v>0</v>
      </c>
      <c r="H50" s="198">
        <v>0</v>
      </c>
      <c r="I50" s="234">
        <v>205</v>
      </c>
      <c r="J50" s="198">
        <v>5</v>
      </c>
      <c r="K50" s="198">
        <v>5.45</v>
      </c>
      <c r="L50" s="198">
        <f t="shared" si="5"/>
        <v>688</v>
      </c>
      <c r="M50" s="198">
        <f t="shared" si="5"/>
        <v>7</v>
      </c>
      <c r="N50" s="238">
        <f t="shared" si="5"/>
        <v>8.99</v>
      </c>
    </row>
    <row r="51" spans="1:14" x14ac:dyDescent="0.25">
      <c r="A51" s="93">
        <v>6</v>
      </c>
      <c r="B51" s="93" t="s">
        <v>58</v>
      </c>
      <c r="C51" s="234">
        <v>60</v>
      </c>
      <c r="D51" s="198">
        <v>0</v>
      </c>
      <c r="E51" s="198">
        <v>0</v>
      </c>
      <c r="F51" s="234">
        <v>118</v>
      </c>
      <c r="G51" s="198">
        <v>3</v>
      </c>
      <c r="H51" s="198">
        <v>52</v>
      </c>
      <c r="I51" s="234">
        <v>148</v>
      </c>
      <c r="J51" s="198">
        <v>0</v>
      </c>
      <c r="K51" s="198">
        <v>0</v>
      </c>
      <c r="L51" s="198">
        <f t="shared" si="5"/>
        <v>326</v>
      </c>
      <c r="M51" s="198">
        <f t="shared" si="5"/>
        <v>3</v>
      </c>
      <c r="N51" s="238">
        <f t="shared" si="5"/>
        <v>52</v>
      </c>
    </row>
    <row r="52" spans="1:14" x14ac:dyDescent="0.25">
      <c r="A52" s="93">
        <v>7</v>
      </c>
      <c r="B52" s="93" t="s">
        <v>59</v>
      </c>
      <c r="C52" s="234">
        <v>60</v>
      </c>
      <c r="D52" s="198">
        <v>0</v>
      </c>
      <c r="E52" s="198">
        <v>0</v>
      </c>
      <c r="F52" s="234">
        <v>118</v>
      </c>
      <c r="G52" s="198">
        <v>0</v>
      </c>
      <c r="H52" s="198">
        <v>0</v>
      </c>
      <c r="I52" s="234">
        <v>88</v>
      </c>
      <c r="J52" s="198">
        <v>0</v>
      </c>
      <c r="K52" s="198">
        <v>0</v>
      </c>
      <c r="L52" s="198">
        <f t="shared" si="5"/>
        <v>266</v>
      </c>
      <c r="M52" s="198">
        <f t="shared" si="5"/>
        <v>0</v>
      </c>
      <c r="N52" s="238">
        <f t="shared" si="5"/>
        <v>0</v>
      </c>
    </row>
    <row r="53" spans="1:14" x14ac:dyDescent="0.25">
      <c r="A53" s="93">
        <v>8</v>
      </c>
      <c r="B53" s="93" t="s">
        <v>60</v>
      </c>
      <c r="C53" s="234">
        <v>60</v>
      </c>
      <c r="D53" s="198">
        <v>25</v>
      </c>
      <c r="E53" s="198">
        <v>17.850000000000001</v>
      </c>
      <c r="F53" s="234">
        <v>118</v>
      </c>
      <c r="G53" s="198">
        <v>20</v>
      </c>
      <c r="H53" s="198">
        <v>389.13</v>
      </c>
      <c r="I53" s="234">
        <v>88</v>
      </c>
      <c r="J53" s="198">
        <v>0</v>
      </c>
      <c r="K53" s="198">
        <v>0</v>
      </c>
      <c r="L53" s="198">
        <f t="shared" si="5"/>
        <v>266</v>
      </c>
      <c r="M53" s="198">
        <f t="shared" si="5"/>
        <v>45</v>
      </c>
      <c r="N53" s="238">
        <f t="shared" si="5"/>
        <v>406.98</v>
      </c>
    </row>
    <row r="54" spans="1:14" ht="30" x14ac:dyDescent="0.25">
      <c r="A54" s="93">
        <v>9</v>
      </c>
      <c r="B54" s="93" t="s">
        <v>61</v>
      </c>
      <c r="C54" s="234">
        <v>60</v>
      </c>
      <c r="D54" s="198">
        <v>461</v>
      </c>
      <c r="E54" s="198">
        <v>323.45</v>
      </c>
      <c r="F54" s="234">
        <v>118</v>
      </c>
      <c r="G54" s="198">
        <v>7239</v>
      </c>
      <c r="H54" s="198">
        <v>5227.13</v>
      </c>
      <c r="I54" s="234">
        <v>88</v>
      </c>
      <c r="J54" s="198">
        <v>69</v>
      </c>
      <c r="K54" s="198">
        <v>19.96</v>
      </c>
      <c r="L54" s="198">
        <f t="shared" si="5"/>
        <v>266</v>
      </c>
      <c r="M54" s="198">
        <f t="shared" si="5"/>
        <v>7769</v>
      </c>
      <c r="N54" s="238">
        <f t="shared" si="5"/>
        <v>5570.54</v>
      </c>
    </row>
    <row r="55" spans="1:14" x14ac:dyDescent="0.25">
      <c r="A55" s="93">
        <v>10</v>
      </c>
      <c r="B55" s="93" t="s">
        <v>62</v>
      </c>
      <c r="C55" s="234">
        <v>0</v>
      </c>
      <c r="D55" s="198">
        <v>0</v>
      </c>
      <c r="E55" s="198">
        <v>0</v>
      </c>
      <c r="F55" s="234"/>
      <c r="G55" s="198">
        <v>0</v>
      </c>
      <c r="H55" s="198">
        <v>0</v>
      </c>
      <c r="I55" s="234"/>
      <c r="J55" s="198">
        <v>0</v>
      </c>
      <c r="K55" s="198">
        <v>0</v>
      </c>
      <c r="L55" s="198">
        <f t="shared" si="5"/>
        <v>0</v>
      </c>
      <c r="M55" s="198">
        <f t="shared" si="5"/>
        <v>0</v>
      </c>
      <c r="N55" s="238">
        <f t="shared" si="5"/>
        <v>0</v>
      </c>
    </row>
    <row r="56" spans="1:14" x14ac:dyDescent="0.25">
      <c r="A56" s="85" t="s">
        <v>85</v>
      </c>
      <c r="B56" s="85" t="s">
        <v>5</v>
      </c>
      <c r="C56" s="246">
        <f t="shared" ref="C56:N56" si="7">SUM(C46:C55)</f>
        <v>1559</v>
      </c>
      <c r="D56" s="198">
        <f t="shared" si="7"/>
        <v>792</v>
      </c>
      <c r="E56" s="198">
        <f t="shared" si="7"/>
        <v>683.64640000000009</v>
      </c>
      <c r="F56" s="246">
        <f t="shared" si="7"/>
        <v>4977</v>
      </c>
      <c r="G56" s="198">
        <f t="shared" si="7"/>
        <v>8006</v>
      </c>
      <c r="H56" s="198">
        <f t="shared" si="7"/>
        <v>9730.9000000000015</v>
      </c>
      <c r="I56" s="246">
        <f t="shared" si="7"/>
        <v>4932</v>
      </c>
      <c r="J56" s="198">
        <f t="shared" si="7"/>
        <v>96</v>
      </c>
      <c r="K56" s="198">
        <f t="shared" si="7"/>
        <v>51.539699999999996</v>
      </c>
      <c r="L56" s="198">
        <f t="shared" si="7"/>
        <v>11468</v>
      </c>
      <c r="M56" s="198">
        <f t="shared" si="7"/>
        <v>8894</v>
      </c>
      <c r="N56" s="238">
        <f t="shared" si="7"/>
        <v>10466.0861</v>
      </c>
    </row>
    <row r="57" spans="1:14" x14ac:dyDescent="0.25">
      <c r="A57" s="93">
        <v>1</v>
      </c>
      <c r="B57" s="93" t="s">
        <v>64</v>
      </c>
      <c r="C57" s="234">
        <v>2350</v>
      </c>
      <c r="D57" s="198">
        <v>2520</v>
      </c>
      <c r="E57" s="198">
        <v>1789.05</v>
      </c>
      <c r="F57" s="234">
        <v>4167</v>
      </c>
      <c r="G57" s="198">
        <v>1429</v>
      </c>
      <c r="H57" s="198">
        <v>9146.69</v>
      </c>
      <c r="I57" s="234">
        <v>3226</v>
      </c>
      <c r="J57" s="198">
        <v>115</v>
      </c>
      <c r="K57" s="198">
        <v>575.79</v>
      </c>
      <c r="L57" s="198">
        <f t="shared" si="5"/>
        <v>9743</v>
      </c>
      <c r="M57" s="198">
        <f t="shared" si="5"/>
        <v>4064</v>
      </c>
      <c r="N57" s="238">
        <f t="shared" si="5"/>
        <v>11511.529999999999</v>
      </c>
    </row>
    <row r="58" spans="1:14" x14ac:dyDescent="0.25">
      <c r="A58" s="85" t="s">
        <v>86</v>
      </c>
      <c r="B58" s="85" t="s">
        <v>5</v>
      </c>
      <c r="C58" s="246">
        <f t="shared" ref="C58:N58" si="8">SUM(C57)</f>
        <v>2350</v>
      </c>
      <c r="D58" s="14">
        <f t="shared" si="8"/>
        <v>2520</v>
      </c>
      <c r="E58" s="14">
        <f t="shared" si="8"/>
        <v>1789.05</v>
      </c>
      <c r="F58" s="246">
        <f t="shared" si="8"/>
        <v>4167</v>
      </c>
      <c r="G58" s="14">
        <f t="shared" si="8"/>
        <v>1429</v>
      </c>
      <c r="H58" s="14">
        <f t="shared" si="8"/>
        <v>9146.69</v>
      </c>
      <c r="I58" s="246">
        <f t="shared" si="8"/>
        <v>3226</v>
      </c>
      <c r="J58" s="14">
        <f t="shared" si="8"/>
        <v>115</v>
      </c>
      <c r="K58" s="14">
        <f t="shared" si="8"/>
        <v>575.79</v>
      </c>
      <c r="L58" s="198">
        <f t="shared" si="8"/>
        <v>9743</v>
      </c>
      <c r="M58" s="198">
        <f t="shared" si="8"/>
        <v>4064</v>
      </c>
      <c r="N58" s="238">
        <f t="shared" si="8"/>
        <v>11511.529999999999</v>
      </c>
    </row>
    <row r="59" spans="1:14" x14ac:dyDescent="0.25">
      <c r="A59" s="93">
        <v>1</v>
      </c>
      <c r="B59" s="93" t="s">
        <v>66</v>
      </c>
      <c r="C59" s="234">
        <v>2650</v>
      </c>
      <c r="D59" s="14">
        <v>560</v>
      </c>
      <c r="E59" s="14">
        <v>15891.11</v>
      </c>
      <c r="F59" s="234">
        <v>2038</v>
      </c>
      <c r="G59" s="14">
        <v>61</v>
      </c>
      <c r="H59" s="14">
        <v>277.11</v>
      </c>
      <c r="I59" s="234">
        <v>1734</v>
      </c>
      <c r="J59" s="14">
        <v>45</v>
      </c>
      <c r="K59" s="14">
        <v>592.22</v>
      </c>
      <c r="L59" s="198">
        <f t="shared" si="5"/>
        <v>6422</v>
      </c>
      <c r="M59" s="198">
        <f t="shared" si="5"/>
        <v>666</v>
      </c>
      <c r="N59" s="238">
        <f t="shared" si="5"/>
        <v>16760.440000000002</v>
      </c>
    </row>
    <row r="60" spans="1:14" x14ac:dyDescent="0.25">
      <c r="A60" s="93">
        <v>3</v>
      </c>
      <c r="B60" s="93" t="s">
        <v>68</v>
      </c>
      <c r="C60" s="234">
        <v>477</v>
      </c>
      <c r="D60" s="198">
        <v>0</v>
      </c>
      <c r="E60" s="198">
        <v>0</v>
      </c>
      <c r="F60" s="234">
        <v>489</v>
      </c>
      <c r="G60" s="198">
        <v>575</v>
      </c>
      <c r="H60" s="198">
        <v>283.38</v>
      </c>
      <c r="I60" s="234">
        <v>351</v>
      </c>
      <c r="J60" s="198">
        <v>672</v>
      </c>
      <c r="K60" s="198">
        <v>1180.3900000000001</v>
      </c>
      <c r="L60" s="198">
        <f t="shared" si="5"/>
        <v>1317</v>
      </c>
      <c r="M60" s="198">
        <f t="shared" si="5"/>
        <v>1247</v>
      </c>
      <c r="N60" s="238">
        <f t="shared" si="5"/>
        <v>1463.77</v>
      </c>
    </row>
    <row r="61" spans="1:14" x14ac:dyDescent="0.25">
      <c r="A61" s="93"/>
      <c r="B61" s="85" t="s">
        <v>5</v>
      </c>
      <c r="C61" s="246">
        <f t="shared" ref="C61:N61" si="9">SUM(C59:C60)</f>
        <v>3127</v>
      </c>
      <c r="D61" s="14">
        <f t="shared" si="9"/>
        <v>560</v>
      </c>
      <c r="E61" s="14">
        <f t="shared" si="9"/>
        <v>15891.11</v>
      </c>
      <c r="F61" s="246">
        <f t="shared" si="9"/>
        <v>2527</v>
      </c>
      <c r="G61" s="14">
        <f t="shared" si="9"/>
        <v>636</v>
      </c>
      <c r="H61" s="14">
        <f t="shared" si="9"/>
        <v>560.49</v>
      </c>
      <c r="I61" s="246">
        <f t="shared" si="9"/>
        <v>2085</v>
      </c>
      <c r="J61" s="14">
        <f t="shared" si="9"/>
        <v>717</v>
      </c>
      <c r="K61" s="14">
        <f t="shared" si="9"/>
        <v>1772.6100000000001</v>
      </c>
      <c r="L61" s="14">
        <f t="shared" si="9"/>
        <v>7739</v>
      </c>
      <c r="M61" s="14">
        <f t="shared" si="9"/>
        <v>1913</v>
      </c>
      <c r="N61" s="248">
        <f t="shared" si="9"/>
        <v>18224.210000000003</v>
      </c>
    </row>
    <row r="62" spans="1:14" x14ac:dyDescent="0.25">
      <c r="A62" s="85" t="s">
        <v>87</v>
      </c>
      <c r="B62" s="85" t="s">
        <v>5</v>
      </c>
      <c r="C62" s="246">
        <f>C45+C56+C58+C61</f>
        <v>15558</v>
      </c>
      <c r="D62" s="246">
        <f t="shared" ref="D62:N62" si="10">D45+D56+D58+D61</f>
        <v>12407</v>
      </c>
      <c r="E62" s="246">
        <f t="shared" si="10"/>
        <v>23743.7664</v>
      </c>
      <c r="F62" s="246">
        <f t="shared" si="10"/>
        <v>22159</v>
      </c>
      <c r="G62" s="246">
        <f t="shared" si="10"/>
        <v>11415</v>
      </c>
      <c r="H62" s="246">
        <f t="shared" si="10"/>
        <v>32228.760000000006</v>
      </c>
      <c r="I62" s="246">
        <f t="shared" si="10"/>
        <v>18281</v>
      </c>
      <c r="J62" s="246">
        <f t="shared" si="10"/>
        <v>1882</v>
      </c>
      <c r="K62" s="246">
        <f t="shared" si="10"/>
        <v>7347.1897000000008</v>
      </c>
      <c r="L62" s="246">
        <f t="shared" si="10"/>
        <v>55998</v>
      </c>
      <c r="M62" s="246">
        <f t="shared" si="10"/>
        <v>25704</v>
      </c>
      <c r="N62" s="246">
        <f t="shared" si="10"/>
        <v>63319.716100000005</v>
      </c>
    </row>
    <row r="63" spans="1:14" x14ac:dyDescent="0.25">
      <c r="A63" s="199"/>
      <c r="B63" s="199"/>
      <c r="C63" s="199"/>
      <c r="D63" s="199"/>
      <c r="E63" s="199"/>
      <c r="F63" s="199"/>
      <c r="G63" s="199"/>
      <c r="H63" s="199"/>
      <c r="I63" s="199"/>
      <c r="J63" s="199"/>
      <c r="K63" s="199"/>
      <c r="L63" s="199"/>
      <c r="M63" s="199"/>
      <c r="N63" s="199"/>
    </row>
    <row r="64" spans="1:14" x14ac:dyDescent="0.25">
      <c r="A64" s="199"/>
      <c r="B64" s="199"/>
      <c r="C64" s="199"/>
      <c r="D64" s="199"/>
      <c r="E64" s="199"/>
      <c r="F64" s="199"/>
      <c r="G64" s="199"/>
      <c r="H64" s="199"/>
      <c r="I64" s="199"/>
      <c r="J64" s="199"/>
      <c r="K64" s="199"/>
      <c r="L64" s="199"/>
      <c r="M64" s="199"/>
      <c r="N64" s="199"/>
    </row>
  </sheetData>
  <mergeCells count="8">
    <mergeCell ref="A21:N21"/>
    <mergeCell ref="A22:N22"/>
    <mergeCell ref="A1:N1"/>
    <mergeCell ref="A2:N2"/>
    <mergeCell ref="A3:N3"/>
    <mergeCell ref="A4:N4"/>
    <mergeCell ref="A19:N19"/>
    <mergeCell ref="A20:N20"/>
  </mergeCells>
  <pageMargins left="0.7" right="0.7" top="0.75" bottom="0.75" header="0.3" footer="0.3"/>
  <pageSetup scale="70" orientation="portrait" horizontalDpi="0" verticalDpi="0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71"/>
  <sheetViews>
    <sheetView workbookViewId="0">
      <selection activeCell="O5" sqref="O5:Q29"/>
    </sheetView>
  </sheetViews>
  <sheetFormatPr defaultRowHeight="15" x14ac:dyDescent="0.25"/>
  <cols>
    <col min="1" max="16384" width="9.140625" style="199"/>
  </cols>
  <sheetData>
    <row r="1" spans="1:28" x14ac:dyDescent="0.25">
      <c r="A1" s="405" t="s">
        <v>647</v>
      </c>
      <c r="B1" s="407"/>
      <c r="C1" s="407"/>
      <c r="D1" s="407"/>
      <c r="E1" s="407"/>
      <c r="F1" s="407"/>
      <c r="G1" s="407"/>
      <c r="H1" s="407"/>
      <c r="I1" s="407"/>
      <c r="J1" s="407"/>
      <c r="K1" s="407"/>
      <c r="L1" s="407"/>
      <c r="M1" s="407"/>
      <c r="N1" s="407"/>
    </row>
    <row r="2" spans="1:28" x14ac:dyDescent="0.25">
      <c r="A2" s="405" t="s">
        <v>672</v>
      </c>
      <c r="B2" s="407"/>
      <c r="C2" s="407"/>
      <c r="D2" s="407"/>
      <c r="E2" s="407"/>
      <c r="F2" s="407"/>
      <c r="G2" s="407"/>
      <c r="H2" s="407"/>
      <c r="I2" s="407"/>
      <c r="J2" s="407"/>
      <c r="K2" s="407"/>
      <c r="L2" s="407"/>
      <c r="M2" s="407"/>
      <c r="N2" s="407"/>
    </row>
    <row r="3" spans="1:28" x14ac:dyDescent="0.25">
      <c r="A3" s="405" t="s">
        <v>649</v>
      </c>
      <c r="B3" s="407"/>
      <c r="C3" s="407"/>
      <c r="D3" s="407"/>
      <c r="E3" s="407"/>
      <c r="F3" s="407"/>
      <c r="G3" s="407"/>
      <c r="H3" s="407"/>
      <c r="I3" s="407"/>
      <c r="J3" s="407"/>
      <c r="K3" s="407"/>
      <c r="L3" s="407"/>
      <c r="M3" s="407"/>
      <c r="N3" s="407"/>
    </row>
    <row r="4" spans="1:28" x14ac:dyDescent="0.25">
      <c r="A4" s="408" t="s">
        <v>73</v>
      </c>
      <c r="B4" s="407"/>
      <c r="C4" s="407"/>
      <c r="D4" s="407"/>
      <c r="E4" s="407"/>
      <c r="F4" s="407"/>
      <c r="G4" s="407"/>
      <c r="H4" s="407"/>
      <c r="I4" s="407"/>
      <c r="J4" s="407"/>
      <c r="K4" s="407"/>
      <c r="L4" s="407"/>
      <c r="M4" s="407"/>
      <c r="N4" s="407"/>
    </row>
    <row r="5" spans="1:28" ht="75" x14ac:dyDescent="0.25">
      <c r="A5" s="249" t="s">
        <v>74</v>
      </c>
      <c r="B5" s="249" t="s">
        <v>24</v>
      </c>
      <c r="C5" s="249" t="s">
        <v>650</v>
      </c>
      <c r="D5" s="249" t="s">
        <v>651</v>
      </c>
      <c r="E5" s="249" t="s">
        <v>652</v>
      </c>
      <c r="F5" s="249" t="s">
        <v>653</v>
      </c>
      <c r="G5" s="249" t="s">
        <v>654</v>
      </c>
      <c r="H5" s="249" t="s">
        <v>655</v>
      </c>
      <c r="I5" s="249" t="s">
        <v>656</v>
      </c>
      <c r="J5" s="249" t="s">
        <v>657</v>
      </c>
      <c r="K5" s="249" t="s">
        <v>658</v>
      </c>
      <c r="L5" s="249" t="s">
        <v>659</v>
      </c>
      <c r="M5" s="249" t="s">
        <v>660</v>
      </c>
      <c r="N5" s="249" t="s">
        <v>661</v>
      </c>
      <c r="O5"/>
      <c r="P5"/>
      <c r="Q5"/>
      <c r="R5" s="200"/>
      <c r="S5" s="200"/>
      <c r="T5" s="200"/>
      <c r="U5" s="200"/>
      <c r="V5" s="200"/>
      <c r="W5" s="200"/>
      <c r="X5" s="200"/>
      <c r="Y5" s="200"/>
      <c r="Z5" s="200"/>
      <c r="AA5" s="200"/>
      <c r="AB5" s="200"/>
    </row>
    <row r="6" spans="1:28" x14ac:dyDescent="0.25">
      <c r="A6" s="250">
        <v>1</v>
      </c>
      <c r="B6" s="250" t="s">
        <v>31</v>
      </c>
      <c r="C6" s="250">
        <v>119</v>
      </c>
      <c r="D6" s="250">
        <v>2</v>
      </c>
      <c r="E6" s="250">
        <v>0.56000000000000005</v>
      </c>
      <c r="F6" s="250">
        <v>210</v>
      </c>
      <c r="G6" s="250">
        <v>3</v>
      </c>
      <c r="H6" s="250">
        <v>2.2999999999999998</v>
      </c>
      <c r="I6" s="250">
        <v>112</v>
      </c>
      <c r="J6" s="250">
        <v>0</v>
      </c>
      <c r="K6" s="250">
        <v>0</v>
      </c>
      <c r="L6" s="250">
        <v>441</v>
      </c>
      <c r="M6" s="250">
        <f>D6+G6+J6</f>
        <v>5</v>
      </c>
      <c r="N6" s="250">
        <f>E6+H6+K6</f>
        <v>2.86</v>
      </c>
      <c r="O6"/>
      <c r="P6"/>
      <c r="Q6"/>
      <c r="R6" s="200"/>
      <c r="S6" s="200"/>
      <c r="T6" s="200"/>
      <c r="U6" s="200"/>
      <c r="V6" s="200"/>
      <c r="W6" s="200"/>
      <c r="X6" s="200"/>
      <c r="Y6" s="200"/>
      <c r="Z6" s="200"/>
      <c r="AA6" s="200"/>
      <c r="AB6" s="200"/>
    </row>
    <row r="7" spans="1:28" x14ac:dyDescent="0.25">
      <c r="A7" s="250">
        <v>2</v>
      </c>
      <c r="B7" s="250" t="s">
        <v>36</v>
      </c>
      <c r="C7" s="250">
        <v>119</v>
      </c>
      <c r="D7" s="250">
        <v>3</v>
      </c>
      <c r="E7" s="198">
        <v>13.01</v>
      </c>
      <c r="F7" s="250">
        <v>210</v>
      </c>
      <c r="G7" s="250">
        <v>3</v>
      </c>
      <c r="H7" s="250">
        <v>27.71</v>
      </c>
      <c r="I7" s="250">
        <v>112</v>
      </c>
      <c r="J7" s="250">
        <v>2</v>
      </c>
      <c r="K7" s="198">
        <v>0.3</v>
      </c>
      <c r="L7" s="250">
        <v>441</v>
      </c>
      <c r="M7" s="250">
        <f t="shared" ref="M7:N19" si="0">D7+G7+J7</f>
        <v>8</v>
      </c>
      <c r="N7" s="250">
        <f t="shared" si="0"/>
        <v>41.019999999999996</v>
      </c>
      <c r="O7"/>
      <c r="P7"/>
      <c r="Q7"/>
      <c r="R7" s="200"/>
      <c r="S7" s="200"/>
      <c r="T7" s="200"/>
      <c r="U7" s="200"/>
      <c r="V7" s="200"/>
      <c r="W7" s="200"/>
      <c r="X7" s="200"/>
      <c r="Y7" s="200"/>
      <c r="Z7" s="200"/>
      <c r="AA7" s="200"/>
      <c r="AB7" s="200"/>
    </row>
    <row r="8" spans="1:28" x14ac:dyDescent="0.25">
      <c r="A8" s="250">
        <v>3</v>
      </c>
      <c r="B8" s="250" t="s">
        <v>43</v>
      </c>
      <c r="C8" s="172">
        <v>119</v>
      </c>
      <c r="D8" s="250">
        <v>6</v>
      </c>
      <c r="E8" s="250">
        <v>2.2999999999999998</v>
      </c>
      <c r="F8" s="250">
        <v>210</v>
      </c>
      <c r="G8" s="250">
        <v>7</v>
      </c>
      <c r="H8" s="250">
        <v>4.5</v>
      </c>
      <c r="I8" s="250">
        <v>112</v>
      </c>
      <c r="J8" s="250">
        <v>4</v>
      </c>
      <c r="K8" s="250">
        <v>2.4</v>
      </c>
      <c r="L8" s="250">
        <v>441</v>
      </c>
      <c r="M8" s="250">
        <f t="shared" si="0"/>
        <v>17</v>
      </c>
      <c r="N8" s="250">
        <f t="shared" si="0"/>
        <v>9.1999999999999993</v>
      </c>
      <c r="O8"/>
      <c r="P8"/>
      <c r="Q8"/>
      <c r="R8" s="200"/>
      <c r="S8" s="200"/>
      <c r="T8" s="200"/>
      <c r="U8" s="200"/>
      <c r="V8" s="200"/>
      <c r="W8" s="200"/>
      <c r="X8" s="200"/>
      <c r="Y8" s="200"/>
      <c r="Z8" s="200"/>
      <c r="AA8" s="200"/>
      <c r="AB8" s="200"/>
    </row>
    <row r="9" spans="1:28" x14ac:dyDescent="0.25">
      <c r="A9" s="251">
        <v>4</v>
      </c>
      <c r="B9" s="251" t="s">
        <v>45</v>
      </c>
      <c r="C9" s="251">
        <v>390</v>
      </c>
      <c r="D9" s="251">
        <v>0</v>
      </c>
      <c r="E9" s="251">
        <v>0</v>
      </c>
      <c r="F9" s="251">
        <v>629</v>
      </c>
      <c r="G9" s="251">
        <v>90</v>
      </c>
      <c r="H9" s="251">
        <v>1104.02</v>
      </c>
      <c r="I9" s="251">
        <v>448</v>
      </c>
      <c r="J9" s="251">
        <v>0</v>
      </c>
      <c r="K9" s="251">
        <v>0</v>
      </c>
      <c r="L9" s="251">
        <v>1467</v>
      </c>
      <c r="M9" s="251">
        <f t="shared" si="0"/>
        <v>90</v>
      </c>
      <c r="N9" s="251">
        <f t="shared" si="0"/>
        <v>1104.02</v>
      </c>
      <c r="O9"/>
      <c r="P9"/>
      <c r="Q9"/>
      <c r="R9" s="200"/>
      <c r="S9" s="200"/>
      <c r="T9" s="200"/>
      <c r="U9" s="200"/>
      <c r="V9" s="200"/>
      <c r="W9" s="200"/>
      <c r="X9" s="200"/>
      <c r="Y9" s="200"/>
      <c r="Z9" s="200"/>
      <c r="AA9" s="200"/>
      <c r="AB9" s="200"/>
    </row>
    <row r="10" spans="1:28" x14ac:dyDescent="0.25">
      <c r="A10" s="250">
        <v>5</v>
      </c>
      <c r="B10" s="250" t="s">
        <v>47</v>
      </c>
      <c r="C10" s="252">
        <v>119</v>
      </c>
      <c r="D10" s="252">
        <v>41</v>
      </c>
      <c r="E10" s="252">
        <v>29.45</v>
      </c>
      <c r="F10" s="252">
        <v>210</v>
      </c>
      <c r="G10" s="252">
        <v>3</v>
      </c>
      <c r="H10" s="252">
        <v>21.1</v>
      </c>
      <c r="I10" s="252">
        <v>112</v>
      </c>
      <c r="J10" s="252">
        <v>4</v>
      </c>
      <c r="K10" s="252">
        <v>22.7</v>
      </c>
      <c r="L10" s="250">
        <v>441</v>
      </c>
      <c r="M10" s="250">
        <f t="shared" si="0"/>
        <v>48</v>
      </c>
      <c r="N10" s="250">
        <f t="shared" si="0"/>
        <v>73.25</v>
      </c>
      <c r="O10"/>
      <c r="P10"/>
      <c r="Q10"/>
      <c r="R10" s="200"/>
      <c r="S10" s="200"/>
      <c r="T10" s="200"/>
      <c r="U10" s="200"/>
      <c r="V10" s="200"/>
      <c r="W10" s="200"/>
      <c r="X10" s="200"/>
      <c r="Y10" s="200"/>
      <c r="Z10" s="200"/>
      <c r="AA10" s="200"/>
      <c r="AB10" s="200"/>
    </row>
    <row r="11" spans="1:28" x14ac:dyDescent="0.25">
      <c r="A11" s="26">
        <v>6</v>
      </c>
      <c r="B11" s="253" t="s">
        <v>49</v>
      </c>
      <c r="C11" s="235">
        <v>119</v>
      </c>
      <c r="D11" s="233">
        <v>7</v>
      </c>
      <c r="E11" s="233">
        <v>10.18</v>
      </c>
      <c r="F11" s="235">
        <v>210</v>
      </c>
      <c r="G11" s="233">
        <v>17</v>
      </c>
      <c r="H11" s="233">
        <v>65.17</v>
      </c>
      <c r="I11" s="235">
        <v>112</v>
      </c>
      <c r="J11" s="235">
        <v>101</v>
      </c>
      <c r="K11" s="235">
        <v>162.44999999999999</v>
      </c>
      <c r="L11" s="250" t="s">
        <v>671</v>
      </c>
      <c r="M11" s="250">
        <f t="shared" si="0"/>
        <v>125</v>
      </c>
      <c r="N11" s="250">
        <f t="shared" si="0"/>
        <v>237.79999999999998</v>
      </c>
      <c r="O11"/>
      <c r="P11"/>
      <c r="Q11"/>
      <c r="R11" s="200"/>
      <c r="S11" s="200"/>
      <c r="T11" s="200"/>
      <c r="U11" s="200"/>
      <c r="V11" s="200"/>
      <c r="W11" s="200"/>
      <c r="X11" s="200"/>
      <c r="Y11" s="200"/>
      <c r="Z11" s="200"/>
      <c r="AA11" s="200"/>
      <c r="AB11" s="200"/>
    </row>
    <row r="12" spans="1:28" x14ac:dyDescent="0.25">
      <c r="A12" s="254" t="s">
        <v>83</v>
      </c>
      <c r="B12" s="254" t="s">
        <v>5</v>
      </c>
      <c r="C12" s="255">
        <v>985</v>
      </c>
      <c r="D12" s="255">
        <f>SUM(D6:D11)</f>
        <v>59</v>
      </c>
      <c r="E12" s="255">
        <f>SUM(E6:E11)</f>
        <v>55.5</v>
      </c>
      <c r="F12" s="255">
        <f t="shared" ref="F12:N12" si="1">SUM(F6:F11)</f>
        <v>1679</v>
      </c>
      <c r="G12" s="255">
        <f>SUM(G6:G11)</f>
        <v>123</v>
      </c>
      <c r="H12" s="256">
        <f>SUM(H6:H11)</f>
        <v>1224.8</v>
      </c>
      <c r="I12" s="245">
        <f t="shared" si="1"/>
        <v>1008</v>
      </c>
      <c r="J12" s="246">
        <f>SUM(J6:J11)</f>
        <v>111</v>
      </c>
      <c r="K12" s="246">
        <f>SUM(K6:K11)</f>
        <v>187.85</v>
      </c>
      <c r="L12" s="254">
        <f t="shared" si="1"/>
        <v>3231</v>
      </c>
      <c r="M12" s="254">
        <f t="shared" si="1"/>
        <v>293</v>
      </c>
      <c r="N12" s="254">
        <f t="shared" si="1"/>
        <v>1468.1499999999999</v>
      </c>
      <c r="O12"/>
      <c r="P12"/>
      <c r="Q12"/>
      <c r="R12" s="200"/>
      <c r="S12" s="200"/>
      <c r="T12" s="200"/>
      <c r="U12" s="200"/>
      <c r="V12" s="200"/>
      <c r="W12" s="200"/>
      <c r="X12" s="200"/>
      <c r="Y12" s="200"/>
      <c r="Z12" s="200"/>
      <c r="AA12" s="200"/>
      <c r="AB12" s="200"/>
    </row>
    <row r="13" spans="1:28" x14ac:dyDescent="0.25">
      <c r="A13" s="250">
        <v>1</v>
      </c>
      <c r="B13" s="250" t="s">
        <v>57</v>
      </c>
      <c r="C13" s="250">
        <v>237</v>
      </c>
      <c r="D13" s="250">
        <v>0</v>
      </c>
      <c r="E13" s="250">
        <v>0</v>
      </c>
      <c r="F13" s="250">
        <v>348</v>
      </c>
      <c r="G13" s="250">
        <v>0</v>
      </c>
      <c r="H13" s="257">
        <v>0</v>
      </c>
      <c r="I13" s="235">
        <v>164</v>
      </c>
      <c r="J13" s="233">
        <v>0</v>
      </c>
      <c r="K13" s="233">
        <v>0</v>
      </c>
      <c r="L13" s="250">
        <v>749</v>
      </c>
      <c r="M13" s="250">
        <f t="shared" si="0"/>
        <v>0</v>
      </c>
      <c r="N13" s="250">
        <f t="shared" si="0"/>
        <v>0</v>
      </c>
      <c r="O13"/>
      <c r="P13"/>
      <c r="Q13"/>
      <c r="R13" s="200"/>
      <c r="S13" s="200"/>
      <c r="T13" s="200"/>
      <c r="U13" s="200"/>
      <c r="V13" s="200"/>
      <c r="W13" s="200"/>
      <c r="X13" s="200"/>
      <c r="Y13" s="200"/>
      <c r="Z13" s="200"/>
      <c r="AA13" s="200"/>
      <c r="AB13" s="200"/>
    </row>
    <row r="14" spans="1:28" x14ac:dyDescent="0.25">
      <c r="A14" s="250">
        <v>2</v>
      </c>
      <c r="B14" s="250" t="s">
        <v>53</v>
      </c>
      <c r="C14" s="250">
        <v>119</v>
      </c>
      <c r="D14" s="239">
        <v>2</v>
      </c>
      <c r="E14" s="258">
        <v>1.37</v>
      </c>
      <c r="F14" s="250">
        <v>210</v>
      </c>
      <c r="G14" s="99">
        <v>124</v>
      </c>
      <c r="H14" s="258">
        <v>950.46493659999999</v>
      </c>
      <c r="I14" s="235">
        <v>112</v>
      </c>
      <c r="J14" s="99">
        <v>1</v>
      </c>
      <c r="K14" s="99">
        <v>6.4762E-2</v>
      </c>
      <c r="L14" s="250">
        <v>441</v>
      </c>
      <c r="M14" s="250">
        <f t="shared" si="0"/>
        <v>127</v>
      </c>
      <c r="N14" s="250">
        <f t="shared" si="0"/>
        <v>951.89969859999997</v>
      </c>
      <c r="O14"/>
      <c r="P14"/>
      <c r="Q14"/>
      <c r="R14" s="200"/>
      <c r="S14" s="200"/>
      <c r="T14" s="200"/>
      <c r="U14" s="200"/>
      <c r="V14" s="200"/>
      <c r="W14" s="200"/>
      <c r="X14" s="200"/>
      <c r="Y14" s="200"/>
      <c r="Z14" s="200"/>
      <c r="AA14" s="200"/>
      <c r="AB14" s="200"/>
    </row>
    <row r="15" spans="1:28" x14ac:dyDescent="0.25">
      <c r="A15" s="250">
        <v>3</v>
      </c>
      <c r="B15" s="250" t="s">
        <v>55</v>
      </c>
      <c r="C15" s="250">
        <v>119</v>
      </c>
      <c r="D15" s="250">
        <v>3</v>
      </c>
      <c r="E15" s="250">
        <v>97.5</v>
      </c>
      <c r="F15" s="250">
        <v>210</v>
      </c>
      <c r="G15" s="250">
        <v>0</v>
      </c>
      <c r="H15" s="257">
        <v>0</v>
      </c>
      <c r="I15" s="235">
        <v>112</v>
      </c>
      <c r="J15" s="233">
        <v>0</v>
      </c>
      <c r="K15" s="233">
        <v>0</v>
      </c>
      <c r="L15" s="250">
        <v>441</v>
      </c>
      <c r="M15" s="250">
        <f t="shared" si="0"/>
        <v>3</v>
      </c>
      <c r="N15" s="250">
        <f t="shared" si="0"/>
        <v>97.5</v>
      </c>
      <c r="O15"/>
      <c r="P15"/>
      <c r="Q15"/>
      <c r="R15" s="200"/>
      <c r="S15" s="200"/>
      <c r="T15" s="200"/>
      <c r="U15" s="200"/>
      <c r="V15" s="200"/>
      <c r="W15" s="200"/>
      <c r="X15" s="200"/>
      <c r="Y15" s="200"/>
      <c r="Z15" s="200"/>
      <c r="AA15" s="200"/>
      <c r="AB15" s="200"/>
    </row>
    <row r="16" spans="1:28" x14ac:dyDescent="0.25">
      <c r="A16" s="254" t="s">
        <v>85</v>
      </c>
      <c r="B16" s="254" t="s">
        <v>5</v>
      </c>
      <c r="C16" s="254">
        <v>475</v>
      </c>
      <c r="D16" s="254">
        <f>SUM(D13:D15)</f>
        <v>5</v>
      </c>
      <c r="E16" s="254">
        <f>SUM(E13:E15)</f>
        <v>98.87</v>
      </c>
      <c r="F16" s="254">
        <v>768</v>
      </c>
      <c r="G16" s="254">
        <f>SUM(G13:G15)</f>
        <v>124</v>
      </c>
      <c r="H16" s="259">
        <f>SUM(H13:H15)</f>
        <v>950.46493659999999</v>
      </c>
      <c r="I16" s="246">
        <v>388</v>
      </c>
      <c r="J16" s="245">
        <f>SUM(J13:J15)</f>
        <v>1</v>
      </c>
      <c r="K16" s="245">
        <f>SUM(K13:K15)</f>
        <v>6.4762E-2</v>
      </c>
      <c r="L16" s="254">
        <v>1631</v>
      </c>
      <c r="M16" s="254">
        <f t="shared" si="0"/>
        <v>130</v>
      </c>
      <c r="N16" s="254">
        <f t="shared" si="0"/>
        <v>1049.3996986</v>
      </c>
      <c r="O16"/>
      <c r="P16"/>
      <c r="Q16"/>
      <c r="R16" s="200"/>
      <c r="S16" s="200"/>
      <c r="T16" s="200"/>
      <c r="U16" s="200"/>
      <c r="V16" s="200"/>
      <c r="W16" s="200"/>
      <c r="X16" s="200"/>
      <c r="Y16" s="200"/>
      <c r="Z16" s="200"/>
      <c r="AA16" s="200"/>
      <c r="AB16" s="200"/>
    </row>
    <row r="17" spans="1:28" x14ac:dyDescent="0.25">
      <c r="A17" s="250">
        <v>1</v>
      </c>
      <c r="B17" s="250" t="s">
        <v>64</v>
      </c>
      <c r="C17" s="250">
        <v>325</v>
      </c>
      <c r="D17" s="250">
        <v>146</v>
      </c>
      <c r="E17" s="250">
        <v>104.93</v>
      </c>
      <c r="F17" s="250">
        <v>905</v>
      </c>
      <c r="G17" s="250">
        <v>314</v>
      </c>
      <c r="H17" s="257">
        <v>1384.03</v>
      </c>
      <c r="I17" s="235">
        <v>1187</v>
      </c>
      <c r="J17" s="233">
        <v>18</v>
      </c>
      <c r="K17" s="233">
        <v>76.317999999999998</v>
      </c>
      <c r="L17" s="250">
        <v>2417</v>
      </c>
      <c r="M17" s="250">
        <f t="shared" si="0"/>
        <v>478</v>
      </c>
      <c r="N17" s="250">
        <f t="shared" si="0"/>
        <v>1565.278</v>
      </c>
      <c r="O17"/>
      <c r="P17"/>
      <c r="Q17"/>
      <c r="R17" s="200"/>
      <c r="S17" s="200"/>
      <c r="T17" s="200"/>
      <c r="U17" s="200"/>
      <c r="V17" s="200"/>
      <c r="W17" s="200"/>
      <c r="X17" s="200"/>
      <c r="Y17" s="200"/>
      <c r="Z17" s="200"/>
      <c r="AA17" s="200"/>
      <c r="AB17" s="200"/>
    </row>
    <row r="18" spans="1:28" x14ac:dyDescent="0.25">
      <c r="A18" s="254" t="s">
        <v>86</v>
      </c>
      <c r="B18" s="254" t="s">
        <v>5</v>
      </c>
      <c r="C18" s="254">
        <v>325</v>
      </c>
      <c r="D18" s="254">
        <f>SUM(D17)</f>
        <v>146</v>
      </c>
      <c r="E18" s="254">
        <f>SUM(E17)</f>
        <v>104.93</v>
      </c>
      <c r="F18" s="254">
        <f t="shared" ref="F18:N18" si="2">SUM(F17)</f>
        <v>905</v>
      </c>
      <c r="G18" s="254">
        <f>SUM(G17)</f>
        <v>314</v>
      </c>
      <c r="H18" s="259">
        <f>SUM(H17)</f>
        <v>1384.03</v>
      </c>
      <c r="I18" s="246">
        <f t="shared" si="2"/>
        <v>1187</v>
      </c>
      <c r="J18" s="245">
        <f>SUM(J17)</f>
        <v>18</v>
      </c>
      <c r="K18" s="245">
        <f>SUM(K17)</f>
        <v>76.317999999999998</v>
      </c>
      <c r="L18" s="254">
        <f t="shared" si="2"/>
        <v>2417</v>
      </c>
      <c r="M18" s="254">
        <f t="shared" si="2"/>
        <v>478</v>
      </c>
      <c r="N18" s="254">
        <f t="shared" si="2"/>
        <v>1565.278</v>
      </c>
      <c r="O18"/>
      <c r="P18"/>
      <c r="Q18"/>
      <c r="R18" s="261"/>
      <c r="S18" s="262"/>
      <c r="T18" s="260"/>
      <c r="U18" s="262"/>
      <c r="V18" s="260"/>
      <c r="W18" s="260"/>
      <c r="X18" s="260"/>
      <c r="Y18" s="262"/>
      <c r="Z18" s="200"/>
      <c r="AA18" s="200"/>
      <c r="AB18" s="200"/>
    </row>
    <row r="19" spans="1:28" x14ac:dyDescent="0.25">
      <c r="A19" s="250">
        <v>1</v>
      </c>
      <c r="B19" s="250" t="s">
        <v>66</v>
      </c>
      <c r="C19" s="250">
        <v>277</v>
      </c>
      <c r="D19" s="250">
        <v>128</v>
      </c>
      <c r="E19" s="250">
        <v>46.73</v>
      </c>
      <c r="F19" s="250">
        <v>282</v>
      </c>
      <c r="G19" s="250">
        <v>3</v>
      </c>
      <c r="H19" s="257">
        <v>1.07</v>
      </c>
      <c r="I19" s="235">
        <v>112</v>
      </c>
      <c r="J19" s="233">
        <v>4</v>
      </c>
      <c r="K19" s="233">
        <v>54.69</v>
      </c>
      <c r="L19" s="250">
        <v>671</v>
      </c>
      <c r="M19" s="250">
        <f t="shared" si="0"/>
        <v>135</v>
      </c>
      <c r="N19" s="250">
        <f t="shared" si="0"/>
        <v>102.49</v>
      </c>
      <c r="O19"/>
      <c r="P19"/>
      <c r="Q19"/>
      <c r="R19" s="261"/>
      <c r="S19" s="262"/>
      <c r="T19" s="260"/>
      <c r="U19" s="262"/>
      <c r="V19" s="260"/>
      <c r="W19" s="260"/>
      <c r="X19" s="260"/>
      <c r="Y19" s="262"/>
      <c r="Z19" s="200"/>
      <c r="AA19" s="200"/>
      <c r="AB19" s="200"/>
    </row>
    <row r="20" spans="1:28" x14ac:dyDescent="0.25">
      <c r="A20" s="254" t="s">
        <v>88</v>
      </c>
      <c r="B20" s="254" t="s">
        <v>5</v>
      </c>
      <c r="C20" s="254">
        <f>C12+C16+C18+C19</f>
        <v>2062</v>
      </c>
      <c r="D20" s="254">
        <f t="shared" ref="D20:N20" si="3">D12+D16+D18+D19</f>
        <v>338</v>
      </c>
      <c r="E20" s="254">
        <f t="shared" si="3"/>
        <v>306.03000000000003</v>
      </c>
      <c r="F20" s="254">
        <f t="shared" si="3"/>
        <v>3634</v>
      </c>
      <c r="G20" s="254">
        <f t="shared" si="3"/>
        <v>564</v>
      </c>
      <c r="H20" s="254">
        <f t="shared" si="3"/>
        <v>3560.3649366000004</v>
      </c>
      <c r="I20" s="254">
        <f t="shared" si="3"/>
        <v>2695</v>
      </c>
      <c r="J20" s="254">
        <f t="shared" si="3"/>
        <v>134</v>
      </c>
      <c r="K20" s="254">
        <f t="shared" si="3"/>
        <v>318.92276199999998</v>
      </c>
      <c r="L20" s="254">
        <f t="shared" si="3"/>
        <v>7950</v>
      </c>
      <c r="M20" s="254">
        <f t="shared" si="3"/>
        <v>1036</v>
      </c>
      <c r="N20" s="254">
        <f t="shared" si="3"/>
        <v>4185.3176985999999</v>
      </c>
      <c r="O20"/>
      <c r="P20"/>
      <c r="Q20"/>
      <c r="R20" s="200"/>
      <c r="S20" s="200"/>
      <c r="T20" s="200"/>
      <c r="U20" s="200"/>
      <c r="V20" s="200"/>
      <c r="W20" s="200"/>
      <c r="X20" s="200"/>
      <c r="Y20" s="200"/>
      <c r="Z20" s="200"/>
      <c r="AA20" s="200"/>
      <c r="AB20" s="200"/>
    </row>
    <row r="21" spans="1:28" x14ac:dyDescent="0.25">
      <c r="A21" s="172"/>
      <c r="B21" s="172"/>
      <c r="C21" s="172"/>
      <c r="D21" s="172"/>
      <c r="E21" s="172"/>
      <c r="F21" s="172"/>
      <c r="G21" s="172"/>
      <c r="H21" s="172"/>
      <c r="I21" s="172"/>
      <c r="J21" s="27"/>
      <c r="K21" s="33"/>
      <c r="L21" s="27"/>
      <c r="M21" s="172"/>
      <c r="N21" s="172"/>
      <c r="O21"/>
      <c r="P21"/>
      <c r="Q21"/>
      <c r="R21" s="200"/>
      <c r="S21" s="200"/>
      <c r="T21" s="200"/>
      <c r="U21" s="200"/>
      <c r="V21" s="200"/>
      <c r="W21" s="200"/>
      <c r="X21" s="200"/>
      <c r="Y21" s="200"/>
      <c r="Z21" s="200"/>
      <c r="AA21" s="200"/>
      <c r="AB21" s="200"/>
    </row>
    <row r="22" spans="1:28" x14ac:dyDescent="0.25">
      <c r="A22" s="429" t="s">
        <v>673</v>
      </c>
      <c r="B22" s="430"/>
      <c r="C22" s="430"/>
      <c r="D22" s="430"/>
      <c r="E22" s="430"/>
      <c r="F22" s="430"/>
      <c r="G22" s="430"/>
      <c r="H22" s="430"/>
      <c r="I22" s="430"/>
      <c r="J22" s="430"/>
      <c r="K22" s="430"/>
      <c r="L22" s="430"/>
      <c r="M22" s="430"/>
      <c r="N22" s="430"/>
      <c r="O22"/>
      <c r="P22"/>
      <c r="Q22"/>
      <c r="R22" s="261"/>
      <c r="S22" s="262"/>
      <c r="T22" s="260"/>
      <c r="U22" s="262"/>
      <c r="V22" s="260"/>
      <c r="W22" s="260"/>
      <c r="X22" s="200"/>
      <c r="Y22" s="200"/>
      <c r="Z22" s="200"/>
      <c r="AA22" s="200"/>
      <c r="AB22" s="200"/>
    </row>
    <row r="23" spans="1:28" x14ac:dyDescent="0.25">
      <c r="A23" s="429" t="s">
        <v>674</v>
      </c>
      <c r="B23" s="430"/>
      <c r="C23" s="430"/>
      <c r="D23" s="430"/>
      <c r="E23" s="430"/>
      <c r="F23" s="430"/>
      <c r="G23" s="430"/>
      <c r="H23" s="430"/>
      <c r="I23" s="430"/>
      <c r="J23" s="430"/>
      <c r="K23" s="430"/>
      <c r="L23" s="430"/>
      <c r="M23" s="430"/>
      <c r="N23" s="430"/>
      <c r="O23"/>
      <c r="P23"/>
      <c r="Q23"/>
      <c r="R23" s="200"/>
      <c r="S23" s="200"/>
      <c r="T23" s="200"/>
      <c r="U23" s="200"/>
      <c r="V23" s="200"/>
      <c r="W23" s="200"/>
      <c r="X23" s="200"/>
      <c r="Y23" s="200"/>
      <c r="Z23" s="200"/>
      <c r="AA23" s="200"/>
      <c r="AB23" s="200"/>
    </row>
    <row r="24" spans="1:28" x14ac:dyDescent="0.25">
      <c r="A24" s="429" t="s">
        <v>649</v>
      </c>
      <c r="B24" s="430"/>
      <c r="C24" s="430"/>
      <c r="D24" s="430"/>
      <c r="E24" s="430"/>
      <c r="F24" s="430"/>
      <c r="G24" s="430"/>
      <c r="H24" s="430"/>
      <c r="I24" s="430"/>
      <c r="J24" s="430"/>
      <c r="K24" s="430"/>
      <c r="L24" s="430"/>
      <c r="M24" s="430"/>
      <c r="N24" s="430"/>
      <c r="O24"/>
      <c r="P24"/>
      <c r="Q24"/>
    </row>
    <row r="25" spans="1:28" x14ac:dyDescent="0.25">
      <c r="A25" s="431" t="s">
        <v>73</v>
      </c>
      <c r="B25" s="430"/>
      <c r="C25" s="430"/>
      <c r="D25" s="430"/>
      <c r="E25" s="430"/>
      <c r="F25" s="430"/>
      <c r="G25" s="430"/>
      <c r="H25" s="430"/>
      <c r="I25" s="430"/>
      <c r="J25" s="430"/>
      <c r="K25" s="430"/>
      <c r="L25" s="430"/>
      <c r="M25" s="430"/>
      <c r="N25" s="430"/>
      <c r="O25"/>
      <c r="P25"/>
      <c r="Q25"/>
    </row>
    <row r="26" spans="1:28" ht="75" x14ac:dyDescent="0.25">
      <c r="A26" s="263" t="s">
        <v>74</v>
      </c>
      <c r="B26" s="263" t="s">
        <v>24</v>
      </c>
      <c r="C26" s="263" t="s">
        <v>650</v>
      </c>
      <c r="D26" s="263" t="s">
        <v>651</v>
      </c>
      <c r="E26" s="263" t="s">
        <v>652</v>
      </c>
      <c r="F26" s="263" t="s">
        <v>653</v>
      </c>
      <c r="G26" s="263" t="s">
        <v>654</v>
      </c>
      <c r="H26" s="263" t="s">
        <v>655</v>
      </c>
      <c r="I26" s="263" t="s">
        <v>656</v>
      </c>
      <c r="J26" s="263" t="s">
        <v>657</v>
      </c>
      <c r="K26" s="263" t="s">
        <v>658</v>
      </c>
      <c r="L26" s="263" t="s">
        <v>659</v>
      </c>
      <c r="M26" s="263" t="s">
        <v>660</v>
      </c>
      <c r="N26" s="263" t="s">
        <v>661</v>
      </c>
      <c r="O26"/>
      <c r="P26"/>
      <c r="Q26"/>
    </row>
    <row r="27" spans="1:28" x14ac:dyDescent="0.25">
      <c r="A27" s="264">
        <v>1</v>
      </c>
      <c r="B27" s="264" t="s">
        <v>33</v>
      </c>
      <c r="C27" s="264">
        <v>195</v>
      </c>
      <c r="D27" s="264">
        <v>6</v>
      </c>
      <c r="E27" s="264">
        <v>4.5</v>
      </c>
      <c r="F27" s="264">
        <v>153</v>
      </c>
      <c r="G27" s="264">
        <v>2</v>
      </c>
      <c r="H27" s="264">
        <v>5.75</v>
      </c>
      <c r="I27" s="264">
        <v>128</v>
      </c>
      <c r="J27" s="264">
        <v>13</v>
      </c>
      <c r="K27" s="264">
        <v>23.65</v>
      </c>
      <c r="L27" s="264">
        <v>476</v>
      </c>
      <c r="M27" s="264">
        <f>D27+G27+J27</f>
        <v>21</v>
      </c>
      <c r="N27" s="265">
        <f>E27+H27+K27</f>
        <v>33.9</v>
      </c>
      <c r="O27"/>
      <c r="P27"/>
      <c r="Q27"/>
      <c r="R27" s="200"/>
      <c r="S27" s="200"/>
      <c r="T27" s="200"/>
      <c r="U27" s="200"/>
      <c r="V27" s="200"/>
      <c r="W27" s="200"/>
      <c r="X27" s="200"/>
      <c r="Y27" s="200"/>
    </row>
    <row r="28" spans="1:28" x14ac:dyDescent="0.25">
      <c r="A28" s="264">
        <v>2</v>
      </c>
      <c r="B28" s="264" t="s">
        <v>34</v>
      </c>
      <c r="C28" s="264">
        <v>195</v>
      </c>
      <c r="D28" s="264">
        <v>0</v>
      </c>
      <c r="E28" s="264">
        <v>0</v>
      </c>
      <c r="F28" s="264">
        <v>153</v>
      </c>
      <c r="G28" s="264">
        <v>36</v>
      </c>
      <c r="H28" s="264">
        <v>61.85</v>
      </c>
      <c r="I28" s="264">
        <v>128</v>
      </c>
      <c r="J28" s="264">
        <v>1</v>
      </c>
      <c r="K28" s="264">
        <v>1</v>
      </c>
      <c r="L28" s="264">
        <v>476</v>
      </c>
      <c r="M28" s="264">
        <f t="shared" ref="M28:N43" si="4">D28+G28+J28</f>
        <v>37</v>
      </c>
      <c r="N28" s="265">
        <f t="shared" si="4"/>
        <v>62.85</v>
      </c>
      <c r="O28"/>
      <c r="P28"/>
      <c r="Q28"/>
      <c r="R28" s="200"/>
      <c r="S28" s="200"/>
      <c r="T28" s="200"/>
      <c r="U28" s="200"/>
      <c r="V28" s="200"/>
      <c r="W28" s="200"/>
      <c r="X28" s="200"/>
      <c r="Y28" s="200"/>
    </row>
    <row r="29" spans="1:28" x14ac:dyDescent="0.25">
      <c r="A29" s="266">
        <v>3</v>
      </c>
      <c r="B29" s="266" t="s">
        <v>36</v>
      </c>
      <c r="C29" s="266">
        <v>195</v>
      </c>
      <c r="D29" s="267">
        <v>1</v>
      </c>
      <c r="E29" s="267">
        <v>1.3</v>
      </c>
      <c r="F29" s="266">
        <v>153</v>
      </c>
      <c r="G29" s="267">
        <v>15</v>
      </c>
      <c r="H29" s="267">
        <v>12.03</v>
      </c>
      <c r="I29" s="266">
        <v>128</v>
      </c>
      <c r="J29" s="267">
        <v>22</v>
      </c>
      <c r="K29" s="267">
        <v>15.55</v>
      </c>
      <c r="L29" s="266">
        <v>476</v>
      </c>
      <c r="M29" s="266">
        <f t="shared" si="4"/>
        <v>38</v>
      </c>
      <c r="N29" s="268">
        <f t="shared" si="4"/>
        <v>28.880000000000003</v>
      </c>
      <c r="O29"/>
      <c r="P29"/>
      <c r="Q29"/>
      <c r="R29" s="200"/>
      <c r="S29" s="200"/>
      <c r="T29" s="200"/>
      <c r="U29" s="200"/>
      <c r="V29" s="200"/>
      <c r="W29" s="200"/>
      <c r="X29" s="200"/>
      <c r="Y29" s="200"/>
    </row>
    <row r="30" spans="1:28" x14ac:dyDescent="0.25">
      <c r="A30" s="266">
        <v>4</v>
      </c>
      <c r="B30" s="266" t="s">
        <v>39</v>
      </c>
      <c r="C30" s="266">
        <v>195</v>
      </c>
      <c r="D30" s="266">
        <v>2</v>
      </c>
      <c r="E30" s="266">
        <v>55</v>
      </c>
      <c r="F30" s="266">
        <v>153</v>
      </c>
      <c r="G30" s="266">
        <v>13</v>
      </c>
      <c r="H30" s="266">
        <v>27.9</v>
      </c>
      <c r="I30" s="266">
        <v>128</v>
      </c>
      <c r="J30" s="266">
        <v>1</v>
      </c>
      <c r="K30" s="266">
        <v>10</v>
      </c>
      <c r="L30" s="266">
        <v>476</v>
      </c>
      <c r="M30" s="266">
        <f t="shared" si="4"/>
        <v>16</v>
      </c>
      <c r="N30" s="268">
        <f t="shared" si="4"/>
        <v>92.9</v>
      </c>
      <c r="O30" s="200"/>
      <c r="P30" s="200"/>
      <c r="Q30" s="200"/>
      <c r="R30" s="200"/>
      <c r="S30" s="200"/>
      <c r="T30" s="200"/>
      <c r="U30" s="200"/>
      <c r="V30" s="200"/>
      <c r="W30" s="200"/>
      <c r="X30" s="200"/>
      <c r="Y30" s="200"/>
    </row>
    <row r="31" spans="1:28" x14ac:dyDescent="0.25">
      <c r="A31" s="266">
        <v>5</v>
      </c>
      <c r="B31" s="266" t="s">
        <v>41</v>
      </c>
      <c r="C31" s="266">
        <v>195</v>
      </c>
      <c r="D31" s="266">
        <v>0</v>
      </c>
      <c r="E31" s="266">
        <v>0</v>
      </c>
      <c r="F31" s="266">
        <v>153</v>
      </c>
      <c r="G31" s="266">
        <v>12</v>
      </c>
      <c r="H31" s="266">
        <v>14.4</v>
      </c>
      <c r="I31" s="266">
        <v>128</v>
      </c>
      <c r="J31" s="266">
        <v>1</v>
      </c>
      <c r="K31" s="266">
        <v>4</v>
      </c>
      <c r="L31" s="266">
        <v>476</v>
      </c>
      <c r="M31" s="266">
        <f t="shared" si="4"/>
        <v>13</v>
      </c>
      <c r="N31" s="268">
        <f t="shared" si="4"/>
        <v>18.399999999999999</v>
      </c>
      <c r="O31" s="200"/>
      <c r="P31" s="200"/>
      <c r="Q31" s="200"/>
      <c r="R31" s="200"/>
      <c r="S31" s="200"/>
      <c r="T31" s="200"/>
      <c r="U31" s="200"/>
      <c r="V31" s="200"/>
      <c r="W31" s="200"/>
      <c r="X31" s="200"/>
      <c r="Y31" s="200"/>
    </row>
    <row r="32" spans="1:28" x14ac:dyDescent="0.25">
      <c r="A32" s="266">
        <v>6</v>
      </c>
      <c r="B32" s="266" t="s">
        <v>43</v>
      </c>
      <c r="C32" s="266">
        <v>195</v>
      </c>
      <c r="D32" s="266">
        <v>12</v>
      </c>
      <c r="E32" s="266">
        <v>6.47</v>
      </c>
      <c r="F32" s="266">
        <v>153</v>
      </c>
      <c r="G32" s="266">
        <v>8</v>
      </c>
      <c r="H32" s="266">
        <v>5.5</v>
      </c>
      <c r="I32" s="266">
        <v>128</v>
      </c>
      <c r="J32" s="266">
        <v>9</v>
      </c>
      <c r="K32" s="266">
        <v>9.7200000000000006</v>
      </c>
      <c r="L32" s="266">
        <v>476</v>
      </c>
      <c r="M32" s="266">
        <f t="shared" si="4"/>
        <v>29</v>
      </c>
      <c r="N32" s="268">
        <f t="shared" si="4"/>
        <v>21.689999999999998</v>
      </c>
      <c r="O32" s="200"/>
      <c r="P32" s="200"/>
      <c r="Q32" s="200"/>
      <c r="R32" s="200"/>
      <c r="S32" s="200"/>
      <c r="T32" s="200"/>
      <c r="U32" s="200"/>
      <c r="V32" s="200"/>
      <c r="W32" s="200"/>
      <c r="X32" s="200"/>
      <c r="Y32" s="200"/>
    </row>
    <row r="33" spans="1:25" x14ac:dyDescent="0.25">
      <c r="A33" s="269">
        <v>7</v>
      </c>
      <c r="B33" s="269" t="s">
        <v>45</v>
      </c>
      <c r="C33" s="269">
        <v>1076</v>
      </c>
      <c r="D33" s="269">
        <v>3475</v>
      </c>
      <c r="E33" s="269">
        <v>2160.7600000000002</v>
      </c>
      <c r="F33" s="269">
        <v>718</v>
      </c>
      <c r="G33" s="269">
        <v>0</v>
      </c>
      <c r="H33" s="269">
        <v>0</v>
      </c>
      <c r="I33" s="269">
        <v>839</v>
      </c>
      <c r="J33" s="269">
        <v>28</v>
      </c>
      <c r="K33" s="269">
        <v>88.43</v>
      </c>
      <c r="L33" s="269">
        <v>2633</v>
      </c>
      <c r="M33" s="269">
        <f t="shared" si="4"/>
        <v>3503</v>
      </c>
      <c r="N33" s="270">
        <f t="shared" si="4"/>
        <v>2249.19</v>
      </c>
      <c r="O33" s="200"/>
      <c r="P33" s="261"/>
      <c r="Q33" s="200"/>
      <c r="R33" s="271"/>
      <c r="S33" s="200"/>
      <c r="T33" s="271"/>
      <c r="U33" s="200"/>
      <c r="V33" s="272"/>
      <c r="W33" s="200"/>
      <c r="X33" s="271"/>
      <c r="Y33" s="200"/>
    </row>
    <row r="34" spans="1:25" x14ac:dyDescent="0.25">
      <c r="A34" s="266">
        <v>8</v>
      </c>
      <c r="B34" s="266" t="s">
        <v>47</v>
      </c>
      <c r="C34" s="266">
        <v>578</v>
      </c>
      <c r="D34" s="266">
        <v>78</v>
      </c>
      <c r="E34" s="266">
        <v>44.59</v>
      </c>
      <c r="F34" s="266">
        <v>291</v>
      </c>
      <c r="G34" s="266">
        <v>52</v>
      </c>
      <c r="H34" s="266">
        <v>70.05</v>
      </c>
      <c r="I34" s="266">
        <v>384</v>
      </c>
      <c r="J34" s="266">
        <v>11</v>
      </c>
      <c r="K34" s="266">
        <v>50.83</v>
      </c>
      <c r="L34" s="266">
        <v>1253</v>
      </c>
      <c r="M34" s="266">
        <f t="shared" si="4"/>
        <v>141</v>
      </c>
      <c r="N34" s="268">
        <f t="shared" si="4"/>
        <v>165.47</v>
      </c>
      <c r="O34" s="200"/>
      <c r="P34" s="200"/>
      <c r="Q34" s="200"/>
      <c r="R34" s="200"/>
      <c r="S34" s="200"/>
      <c r="T34" s="200"/>
      <c r="U34" s="200"/>
      <c r="V34" s="200"/>
      <c r="W34" s="200"/>
      <c r="X34" s="200"/>
      <c r="Y34" s="200"/>
    </row>
    <row r="35" spans="1:25" x14ac:dyDescent="0.25">
      <c r="A35" s="266">
        <v>9</v>
      </c>
      <c r="B35" s="266" t="s">
        <v>48</v>
      </c>
      <c r="C35" s="266">
        <v>195</v>
      </c>
      <c r="D35" s="266">
        <v>13</v>
      </c>
      <c r="E35" s="266">
        <v>20.100000000000001</v>
      </c>
      <c r="F35" s="266">
        <v>153</v>
      </c>
      <c r="G35" s="266">
        <v>8</v>
      </c>
      <c r="H35" s="266">
        <v>24.32</v>
      </c>
      <c r="I35" s="266">
        <v>128</v>
      </c>
      <c r="J35" s="266">
        <v>0</v>
      </c>
      <c r="K35" s="266">
        <v>0</v>
      </c>
      <c r="L35" s="266">
        <v>476</v>
      </c>
      <c r="M35" s="266">
        <f t="shared" si="4"/>
        <v>21</v>
      </c>
      <c r="N35" s="268">
        <f t="shared" si="4"/>
        <v>44.42</v>
      </c>
      <c r="O35" s="200"/>
      <c r="P35" s="200"/>
      <c r="Q35" s="200"/>
      <c r="R35" s="200"/>
      <c r="S35" s="200"/>
      <c r="T35" s="200"/>
      <c r="U35" s="200"/>
      <c r="V35" s="200"/>
      <c r="W35" s="200"/>
      <c r="X35" s="200"/>
      <c r="Y35" s="200"/>
    </row>
    <row r="36" spans="1:25" s="23" customFormat="1" x14ac:dyDescent="0.25">
      <c r="A36" s="254" t="s">
        <v>83</v>
      </c>
      <c r="B36" s="254" t="s">
        <v>5</v>
      </c>
      <c r="C36" s="254">
        <f t="shared" ref="C36:N36" si="5">SUM(C27:C35)</f>
        <v>3019</v>
      </c>
      <c r="D36" s="254">
        <f>SUM(D27:D35)</f>
        <v>3587</v>
      </c>
      <c r="E36" s="254">
        <f>SUM(E27:E35)</f>
        <v>2292.7200000000003</v>
      </c>
      <c r="F36" s="254">
        <f t="shared" si="5"/>
        <v>2080</v>
      </c>
      <c r="G36" s="254">
        <f>SUM(G27:G35)</f>
        <v>146</v>
      </c>
      <c r="H36" s="254">
        <f>SUM(H27:H35)</f>
        <v>221.8</v>
      </c>
      <c r="I36" s="254">
        <f t="shared" si="5"/>
        <v>2119</v>
      </c>
      <c r="J36" s="254">
        <f>SUM(J27:J35)</f>
        <v>86</v>
      </c>
      <c r="K36" s="254">
        <f>SUM(K27:K35)</f>
        <v>203.18</v>
      </c>
      <c r="L36" s="254">
        <f t="shared" si="5"/>
        <v>7218</v>
      </c>
      <c r="M36" s="254">
        <f t="shared" si="5"/>
        <v>3819</v>
      </c>
      <c r="N36" s="259">
        <f t="shared" si="5"/>
        <v>2717.7</v>
      </c>
      <c r="O36" s="81"/>
      <c r="P36" s="81"/>
      <c r="Q36" s="81"/>
      <c r="R36" s="81"/>
      <c r="S36" s="81"/>
      <c r="T36" s="81"/>
      <c r="U36" s="81"/>
      <c r="V36" s="81"/>
      <c r="W36" s="81"/>
      <c r="X36" s="81"/>
      <c r="Y36" s="81"/>
    </row>
    <row r="37" spans="1:25" x14ac:dyDescent="0.25">
      <c r="A37" s="266">
        <v>1</v>
      </c>
      <c r="B37" s="266" t="s">
        <v>57</v>
      </c>
      <c r="C37" s="266">
        <v>183</v>
      </c>
      <c r="D37" s="266">
        <v>0</v>
      </c>
      <c r="E37" s="266">
        <v>0</v>
      </c>
      <c r="F37" s="266">
        <v>160</v>
      </c>
      <c r="G37" s="266">
        <v>0</v>
      </c>
      <c r="H37" s="266">
        <v>0</v>
      </c>
      <c r="I37" s="266">
        <v>95</v>
      </c>
      <c r="J37" s="266">
        <v>0</v>
      </c>
      <c r="K37" s="266">
        <v>0</v>
      </c>
      <c r="L37" s="266">
        <v>438</v>
      </c>
      <c r="M37" s="266">
        <f t="shared" si="4"/>
        <v>0</v>
      </c>
      <c r="N37" s="268">
        <f t="shared" si="4"/>
        <v>0</v>
      </c>
      <c r="O37" s="200"/>
      <c r="P37" s="200"/>
      <c r="Q37" s="200"/>
      <c r="R37" s="200"/>
      <c r="S37" s="200"/>
      <c r="T37" s="200"/>
      <c r="U37" s="200"/>
      <c r="V37" s="200"/>
      <c r="W37" s="200"/>
      <c r="X37" s="200"/>
      <c r="Y37" s="200"/>
    </row>
    <row r="38" spans="1:25" x14ac:dyDescent="0.25">
      <c r="A38" s="266">
        <v>2</v>
      </c>
      <c r="B38" s="266" t="s">
        <v>53</v>
      </c>
      <c r="C38" s="266">
        <v>205</v>
      </c>
      <c r="D38" s="239">
        <v>4</v>
      </c>
      <c r="E38" s="258">
        <v>0.90303800000000001</v>
      </c>
      <c r="F38" s="266">
        <v>295</v>
      </c>
      <c r="G38" s="99">
        <v>133</v>
      </c>
      <c r="H38" s="258">
        <v>1117.9244249000003</v>
      </c>
      <c r="I38" s="266">
        <v>161</v>
      </c>
      <c r="J38" s="99">
        <v>2</v>
      </c>
      <c r="K38" s="99">
        <v>1.2439437</v>
      </c>
      <c r="L38" s="266">
        <v>661</v>
      </c>
      <c r="M38" s="266">
        <f t="shared" si="4"/>
        <v>139</v>
      </c>
      <c r="N38" s="266">
        <f t="shared" si="4"/>
        <v>1120.0714066000003</v>
      </c>
    </row>
    <row r="39" spans="1:25" x14ac:dyDescent="0.25">
      <c r="A39" s="266">
        <v>3</v>
      </c>
      <c r="B39" s="266" t="s">
        <v>55</v>
      </c>
      <c r="C39" s="266">
        <v>190</v>
      </c>
      <c r="D39" s="266">
        <v>38</v>
      </c>
      <c r="E39" s="266">
        <v>37.89</v>
      </c>
      <c r="F39" s="266">
        <v>153</v>
      </c>
      <c r="G39" s="266">
        <v>0</v>
      </c>
      <c r="H39" s="266">
        <v>0</v>
      </c>
      <c r="I39" s="266">
        <v>128</v>
      </c>
      <c r="J39" s="266">
        <v>0</v>
      </c>
      <c r="K39" s="266">
        <v>0</v>
      </c>
      <c r="L39" s="266">
        <v>471</v>
      </c>
      <c r="M39" s="266">
        <f t="shared" si="4"/>
        <v>38</v>
      </c>
      <c r="N39" s="266">
        <f t="shared" si="4"/>
        <v>37.89</v>
      </c>
    </row>
    <row r="40" spans="1:25" s="23" customFormat="1" x14ac:dyDescent="0.25">
      <c r="A40" s="254" t="s">
        <v>85</v>
      </c>
      <c r="B40" s="254" t="s">
        <v>5</v>
      </c>
      <c r="C40" s="254">
        <f t="shared" ref="C40:N40" si="6">SUM(C37:C39)</f>
        <v>578</v>
      </c>
      <c r="D40" s="254">
        <f>SUM(D37:D39)</f>
        <v>42</v>
      </c>
      <c r="E40" s="254">
        <f>SUM(E37:E39)</f>
        <v>38.793038000000003</v>
      </c>
      <c r="F40" s="254">
        <f t="shared" si="6"/>
        <v>608</v>
      </c>
      <c r="G40" s="254">
        <f>SUM(G37:G39)</f>
        <v>133</v>
      </c>
      <c r="H40" s="254">
        <f>SUM(H37:H39)</f>
        <v>1117.9244249000003</v>
      </c>
      <c r="I40" s="254">
        <f t="shared" si="6"/>
        <v>384</v>
      </c>
      <c r="J40" s="254">
        <f>SUM(J37:J39)</f>
        <v>2</v>
      </c>
      <c r="K40" s="254">
        <f>SUM(K37:K39)</f>
        <v>1.2439437</v>
      </c>
      <c r="L40" s="254">
        <f t="shared" si="6"/>
        <v>1570</v>
      </c>
      <c r="M40" s="254">
        <f t="shared" si="6"/>
        <v>177</v>
      </c>
      <c r="N40" s="254">
        <f t="shared" si="6"/>
        <v>1157.9614066000004</v>
      </c>
    </row>
    <row r="41" spans="1:25" x14ac:dyDescent="0.25">
      <c r="A41" s="266">
        <v>1</v>
      </c>
      <c r="B41" s="266" t="s">
        <v>64</v>
      </c>
      <c r="C41" s="266">
        <v>822</v>
      </c>
      <c r="D41" s="205">
        <v>451</v>
      </c>
      <c r="E41" s="273">
        <v>352.09353000000004</v>
      </c>
      <c r="F41" s="266">
        <v>1129</v>
      </c>
      <c r="G41" s="205">
        <v>373</v>
      </c>
      <c r="H41" s="273">
        <v>1126.4875</v>
      </c>
      <c r="I41" s="266">
        <v>1221</v>
      </c>
      <c r="J41" s="205">
        <v>11</v>
      </c>
      <c r="K41" s="274">
        <v>32.652999999999999</v>
      </c>
      <c r="L41" s="266">
        <v>3172</v>
      </c>
      <c r="M41" s="266">
        <f t="shared" si="4"/>
        <v>835</v>
      </c>
      <c r="N41" s="266">
        <f t="shared" si="4"/>
        <v>1511.2340300000001</v>
      </c>
    </row>
    <row r="42" spans="1:25" s="23" customFormat="1" x14ac:dyDescent="0.25">
      <c r="A42" s="254" t="s">
        <v>86</v>
      </c>
      <c r="B42" s="254" t="s">
        <v>5</v>
      </c>
      <c r="C42" s="254">
        <f t="shared" ref="C42:N42" si="7">SUM(C41)</f>
        <v>822</v>
      </c>
      <c r="D42" s="254">
        <f>SUM(D41)</f>
        <v>451</v>
      </c>
      <c r="E42" s="275">
        <f>SUM(E41)</f>
        <v>352.09353000000004</v>
      </c>
      <c r="F42" s="254">
        <f t="shared" si="7"/>
        <v>1129</v>
      </c>
      <c r="G42" s="254">
        <f>SUM(G41)</f>
        <v>373</v>
      </c>
      <c r="H42" s="275">
        <f>SUM(H41)</f>
        <v>1126.4875</v>
      </c>
      <c r="I42" s="254">
        <f t="shared" si="7"/>
        <v>1221</v>
      </c>
      <c r="J42" s="254">
        <f>SUM(J41)</f>
        <v>11</v>
      </c>
      <c r="K42" s="276">
        <f>SUM(K41)</f>
        <v>32.652999999999999</v>
      </c>
      <c r="L42" s="254">
        <f t="shared" si="7"/>
        <v>3172</v>
      </c>
      <c r="M42" s="254">
        <f t="shared" si="7"/>
        <v>835</v>
      </c>
      <c r="N42" s="254">
        <f t="shared" si="7"/>
        <v>1511.2340300000001</v>
      </c>
    </row>
    <row r="43" spans="1:25" x14ac:dyDescent="0.25">
      <c r="A43" s="266">
        <v>1</v>
      </c>
      <c r="B43" s="266" t="s">
        <v>66</v>
      </c>
      <c r="C43" s="266">
        <v>645</v>
      </c>
      <c r="D43" s="266">
        <v>167</v>
      </c>
      <c r="E43" s="266">
        <v>226.52</v>
      </c>
      <c r="F43" s="266">
        <v>708</v>
      </c>
      <c r="G43" s="266">
        <v>6</v>
      </c>
      <c r="H43" s="266">
        <v>15.84</v>
      </c>
      <c r="I43" s="266">
        <v>769</v>
      </c>
      <c r="J43" s="266">
        <v>17</v>
      </c>
      <c r="K43" s="266">
        <v>118.13</v>
      </c>
      <c r="L43" s="266">
        <v>2122</v>
      </c>
      <c r="M43" s="266">
        <f t="shared" si="4"/>
        <v>190</v>
      </c>
      <c r="N43" s="266">
        <f t="shared" si="4"/>
        <v>360.49</v>
      </c>
    </row>
    <row r="44" spans="1:25" x14ac:dyDescent="0.25">
      <c r="A44" s="266">
        <v>2</v>
      </c>
      <c r="B44" s="266" t="s">
        <v>67</v>
      </c>
      <c r="C44" s="266">
        <v>165</v>
      </c>
      <c r="D44" s="277">
        <v>0</v>
      </c>
      <c r="E44" s="278">
        <v>0</v>
      </c>
      <c r="F44" s="266">
        <v>291</v>
      </c>
      <c r="G44" s="266">
        <v>124</v>
      </c>
      <c r="H44" s="266">
        <v>736.57</v>
      </c>
      <c r="I44" s="266">
        <v>196</v>
      </c>
      <c r="J44" s="266">
        <v>170</v>
      </c>
      <c r="K44" s="266">
        <v>799.7</v>
      </c>
      <c r="L44" s="266">
        <v>652</v>
      </c>
      <c r="M44" s="266">
        <f t="shared" ref="M44:N44" si="8">D44+G44+J44</f>
        <v>294</v>
      </c>
      <c r="N44" s="266">
        <f t="shared" si="8"/>
        <v>1536.27</v>
      </c>
    </row>
    <row r="45" spans="1:25" s="23" customFormat="1" x14ac:dyDescent="0.25">
      <c r="A45" s="254" t="s">
        <v>88</v>
      </c>
      <c r="B45" s="254" t="s">
        <v>5</v>
      </c>
      <c r="C45" s="254">
        <f>C36+C40+C42+C43+C44</f>
        <v>5229</v>
      </c>
      <c r="D45" s="254">
        <f t="shared" ref="D45:N45" si="9">D36+D40+D42+D43+D44</f>
        <v>4247</v>
      </c>
      <c r="E45" s="254">
        <f t="shared" si="9"/>
        <v>2910.1265680000001</v>
      </c>
      <c r="F45" s="254">
        <f t="shared" si="9"/>
        <v>4816</v>
      </c>
      <c r="G45" s="254">
        <f t="shared" si="9"/>
        <v>782</v>
      </c>
      <c r="H45" s="254">
        <f t="shared" si="9"/>
        <v>3218.6219249000005</v>
      </c>
      <c r="I45" s="254">
        <f t="shared" si="9"/>
        <v>4689</v>
      </c>
      <c r="J45" s="254">
        <f t="shared" si="9"/>
        <v>286</v>
      </c>
      <c r="K45" s="254">
        <f t="shared" si="9"/>
        <v>1154.9069437000001</v>
      </c>
      <c r="L45" s="254">
        <f t="shared" si="9"/>
        <v>14734</v>
      </c>
      <c r="M45" s="254">
        <f t="shared" si="9"/>
        <v>5315</v>
      </c>
      <c r="N45" s="254">
        <f t="shared" si="9"/>
        <v>7283.6554366</v>
      </c>
    </row>
    <row r="46" spans="1:25" x14ac:dyDescent="0.25">
      <c r="A46" s="172"/>
      <c r="B46" s="172"/>
      <c r="C46" s="172"/>
      <c r="D46" s="172"/>
      <c r="E46" s="172"/>
      <c r="F46" s="172"/>
      <c r="G46" s="172"/>
      <c r="H46" s="172"/>
      <c r="I46" s="172"/>
      <c r="J46" s="172"/>
      <c r="K46" s="172"/>
      <c r="L46" s="172"/>
      <c r="M46" s="172"/>
      <c r="N46" s="172"/>
    </row>
    <row r="49" spans="1:14" x14ac:dyDescent="0.25">
      <c r="A49" s="432" t="s">
        <v>647</v>
      </c>
      <c r="B49" s="428"/>
      <c r="C49" s="428"/>
      <c r="D49" s="428"/>
      <c r="E49" s="428"/>
      <c r="F49" s="428"/>
      <c r="G49" s="428"/>
      <c r="H49" s="428"/>
      <c r="I49" s="428"/>
      <c r="J49" s="428"/>
      <c r="K49" s="428"/>
      <c r="L49" s="428"/>
      <c r="M49" s="428"/>
      <c r="N49" s="428"/>
    </row>
    <row r="50" spans="1:14" x14ac:dyDescent="0.25">
      <c r="A50" s="432" t="s">
        <v>675</v>
      </c>
      <c r="B50" s="428"/>
      <c r="C50" s="428"/>
      <c r="D50" s="428"/>
      <c r="E50" s="428"/>
      <c r="F50" s="428"/>
      <c r="G50" s="428"/>
      <c r="H50" s="428"/>
      <c r="I50" s="428"/>
      <c r="J50" s="428"/>
      <c r="K50" s="428"/>
      <c r="L50" s="428"/>
      <c r="M50" s="428"/>
      <c r="N50" s="428"/>
    </row>
    <row r="51" spans="1:14" x14ac:dyDescent="0.25">
      <c r="A51" s="432" t="s">
        <v>649</v>
      </c>
      <c r="B51" s="428"/>
      <c r="C51" s="428"/>
      <c r="D51" s="428"/>
      <c r="E51" s="428"/>
      <c r="F51" s="428"/>
      <c r="G51" s="428"/>
      <c r="H51" s="428"/>
      <c r="I51" s="428"/>
      <c r="J51" s="428"/>
      <c r="K51" s="428"/>
      <c r="L51" s="428"/>
      <c r="M51" s="428"/>
      <c r="N51" s="428"/>
    </row>
    <row r="52" spans="1:14" x14ac:dyDescent="0.25">
      <c r="A52" s="427" t="s">
        <v>73</v>
      </c>
      <c r="B52" s="428"/>
      <c r="C52" s="428"/>
      <c r="D52" s="428"/>
      <c r="E52" s="428"/>
      <c r="F52" s="428"/>
      <c r="G52" s="428"/>
      <c r="H52" s="428"/>
      <c r="I52" s="428"/>
      <c r="J52" s="428"/>
      <c r="K52" s="428"/>
      <c r="L52" s="428"/>
      <c r="M52" s="428"/>
      <c r="N52" s="428"/>
    </row>
    <row r="53" spans="1:14" ht="75" x14ac:dyDescent="0.25">
      <c r="A53" s="279" t="s">
        <v>74</v>
      </c>
      <c r="B53" s="279" t="s">
        <v>24</v>
      </c>
      <c r="C53" s="279" t="s">
        <v>650</v>
      </c>
      <c r="D53" s="279" t="s">
        <v>651</v>
      </c>
      <c r="E53" s="279" t="s">
        <v>652</v>
      </c>
      <c r="F53" s="279" t="s">
        <v>653</v>
      </c>
      <c r="G53" s="279" t="s">
        <v>654</v>
      </c>
      <c r="H53" s="279" t="s">
        <v>655</v>
      </c>
      <c r="I53" s="280" t="s">
        <v>656</v>
      </c>
      <c r="J53" s="279" t="s">
        <v>657</v>
      </c>
      <c r="K53" s="279" t="s">
        <v>658</v>
      </c>
      <c r="L53" s="279" t="s">
        <v>659</v>
      </c>
      <c r="M53" s="279" t="s">
        <v>660</v>
      </c>
      <c r="N53" s="279" t="s">
        <v>661</v>
      </c>
    </row>
    <row r="54" spans="1:14" x14ac:dyDescent="0.25">
      <c r="A54" s="281">
        <v>1</v>
      </c>
      <c r="B54" s="281" t="s">
        <v>36</v>
      </c>
      <c r="C54" s="281">
        <v>962</v>
      </c>
      <c r="D54" s="281">
        <v>13</v>
      </c>
      <c r="E54" s="281">
        <v>7.1</v>
      </c>
      <c r="F54" s="281">
        <v>298</v>
      </c>
      <c r="G54" s="282">
        <v>16</v>
      </c>
      <c r="H54" s="283">
        <v>47.16</v>
      </c>
      <c r="I54" s="284">
        <v>148</v>
      </c>
      <c r="J54" s="285">
        <v>12</v>
      </c>
      <c r="K54" s="282">
        <v>43.94</v>
      </c>
      <c r="L54" s="286">
        <v>1408</v>
      </c>
      <c r="M54" s="282">
        <f>D54+G54+J54</f>
        <v>41</v>
      </c>
      <c r="N54" s="282">
        <f>E54+H54+K54</f>
        <v>98.199999999999989</v>
      </c>
    </row>
    <row r="55" spans="1:14" x14ac:dyDescent="0.25">
      <c r="A55" s="281">
        <v>2</v>
      </c>
      <c r="B55" s="281" t="s">
        <v>37</v>
      </c>
      <c r="C55" s="281">
        <v>483</v>
      </c>
      <c r="D55" s="281">
        <v>2</v>
      </c>
      <c r="E55" s="281">
        <v>0.98</v>
      </c>
      <c r="F55" s="281">
        <v>289</v>
      </c>
      <c r="G55" s="282">
        <v>2</v>
      </c>
      <c r="H55" s="283">
        <v>0.78</v>
      </c>
      <c r="I55" s="284">
        <v>73</v>
      </c>
      <c r="J55" s="285">
        <v>1</v>
      </c>
      <c r="K55" s="282">
        <v>5</v>
      </c>
      <c r="L55" s="286">
        <v>845</v>
      </c>
      <c r="M55" s="282">
        <f t="shared" ref="M55:N70" si="10">D55+G55+J55</f>
        <v>5</v>
      </c>
      <c r="N55" s="282">
        <f t="shared" si="10"/>
        <v>6.76</v>
      </c>
    </row>
    <row r="56" spans="1:14" x14ac:dyDescent="0.25">
      <c r="A56" s="281">
        <v>3</v>
      </c>
      <c r="B56" s="281" t="s">
        <v>40</v>
      </c>
      <c r="C56" s="281">
        <v>483</v>
      </c>
      <c r="D56" s="281">
        <v>0</v>
      </c>
      <c r="E56" s="281">
        <v>0</v>
      </c>
      <c r="F56" s="281">
        <v>298</v>
      </c>
      <c r="G56" s="282">
        <v>1</v>
      </c>
      <c r="H56" s="283">
        <v>1</v>
      </c>
      <c r="I56" s="284">
        <v>73</v>
      </c>
      <c r="J56" s="285">
        <v>2</v>
      </c>
      <c r="K56" s="282">
        <v>10.89</v>
      </c>
      <c r="L56" s="286">
        <v>854</v>
      </c>
      <c r="M56" s="282">
        <f t="shared" si="10"/>
        <v>3</v>
      </c>
      <c r="N56" s="282">
        <f t="shared" si="10"/>
        <v>11.89</v>
      </c>
    </row>
    <row r="57" spans="1:14" x14ac:dyDescent="0.25">
      <c r="A57" s="287">
        <v>4</v>
      </c>
      <c r="B57" s="287" t="s">
        <v>43</v>
      </c>
      <c r="C57" s="287">
        <v>483</v>
      </c>
      <c r="D57" s="287">
        <v>21</v>
      </c>
      <c r="E57" s="287">
        <v>16.3</v>
      </c>
      <c r="F57" s="287">
        <v>305</v>
      </c>
      <c r="G57" s="288">
        <v>10</v>
      </c>
      <c r="H57" s="289">
        <v>6.5</v>
      </c>
      <c r="I57" s="290">
        <v>73</v>
      </c>
      <c r="J57" s="291">
        <v>15</v>
      </c>
      <c r="K57" s="288">
        <v>9</v>
      </c>
      <c r="L57" s="286">
        <v>861</v>
      </c>
      <c r="M57" s="282">
        <f t="shared" si="10"/>
        <v>46</v>
      </c>
      <c r="N57" s="282">
        <f t="shared" si="10"/>
        <v>31.8</v>
      </c>
    </row>
    <row r="58" spans="1:14" x14ac:dyDescent="0.25">
      <c r="A58" s="269">
        <v>5</v>
      </c>
      <c r="B58" s="269" t="s">
        <v>45</v>
      </c>
      <c r="C58" s="269">
        <v>4814</v>
      </c>
      <c r="D58" s="269">
        <v>17858</v>
      </c>
      <c r="E58" s="269">
        <v>12677.44</v>
      </c>
      <c r="F58" s="269">
        <v>3633</v>
      </c>
      <c r="G58" s="292">
        <v>149</v>
      </c>
      <c r="H58" s="270">
        <v>2608.89</v>
      </c>
      <c r="I58" s="293">
        <v>679</v>
      </c>
      <c r="J58" s="294">
        <v>196</v>
      </c>
      <c r="K58" s="292">
        <v>1481.5</v>
      </c>
      <c r="L58" s="295">
        <v>9126</v>
      </c>
      <c r="M58" s="296">
        <f t="shared" si="10"/>
        <v>18203</v>
      </c>
      <c r="N58" s="296">
        <f t="shared" si="10"/>
        <v>16767.830000000002</v>
      </c>
    </row>
    <row r="59" spans="1:14" x14ac:dyDescent="0.25">
      <c r="A59" s="287">
        <v>6</v>
      </c>
      <c r="B59" s="287" t="s">
        <v>46</v>
      </c>
      <c r="C59" s="287">
        <v>483</v>
      </c>
      <c r="D59" s="287">
        <v>21</v>
      </c>
      <c r="E59" s="287">
        <v>14.83</v>
      </c>
      <c r="F59" s="287">
        <v>298</v>
      </c>
      <c r="G59" s="288">
        <v>28</v>
      </c>
      <c r="H59" s="287">
        <v>78.260000000000005</v>
      </c>
      <c r="I59" s="297">
        <v>73</v>
      </c>
      <c r="J59" s="288">
        <v>1</v>
      </c>
      <c r="K59" s="288">
        <v>3</v>
      </c>
      <c r="L59" s="286">
        <v>854</v>
      </c>
      <c r="M59" s="282">
        <f t="shared" si="10"/>
        <v>50</v>
      </c>
      <c r="N59" s="282">
        <f t="shared" si="10"/>
        <v>96.09</v>
      </c>
    </row>
    <row r="60" spans="1:14" x14ac:dyDescent="0.25">
      <c r="A60" s="287">
        <v>7</v>
      </c>
      <c r="B60" s="287" t="s">
        <v>47</v>
      </c>
      <c r="C60" s="287">
        <v>962</v>
      </c>
      <c r="D60" s="287">
        <v>34</v>
      </c>
      <c r="E60" s="287">
        <v>22.6</v>
      </c>
      <c r="F60" s="287">
        <v>298</v>
      </c>
      <c r="G60" s="288">
        <v>22</v>
      </c>
      <c r="H60" s="287">
        <v>28.6</v>
      </c>
      <c r="I60" s="288">
        <v>148</v>
      </c>
      <c r="J60" s="288">
        <v>5</v>
      </c>
      <c r="K60" s="288">
        <v>23.49</v>
      </c>
      <c r="L60" s="286">
        <v>1408</v>
      </c>
      <c r="M60" s="282">
        <f t="shared" si="10"/>
        <v>61</v>
      </c>
      <c r="N60" s="282">
        <f t="shared" si="10"/>
        <v>74.69</v>
      </c>
    </row>
    <row r="61" spans="1:14" x14ac:dyDescent="0.25">
      <c r="A61" s="287">
        <v>8</v>
      </c>
      <c r="B61" s="287" t="s">
        <v>48</v>
      </c>
      <c r="C61" s="287">
        <v>483</v>
      </c>
      <c r="D61" s="287">
        <v>1</v>
      </c>
      <c r="E61" s="287">
        <v>0.8</v>
      </c>
      <c r="F61" s="287">
        <v>298</v>
      </c>
      <c r="G61" s="288">
        <v>14</v>
      </c>
      <c r="H61" s="287">
        <v>20.05</v>
      </c>
      <c r="I61" s="288">
        <v>148</v>
      </c>
      <c r="J61" s="288">
        <v>0</v>
      </c>
      <c r="K61" s="288">
        <v>0</v>
      </c>
      <c r="L61" s="286">
        <v>929</v>
      </c>
      <c r="M61" s="282">
        <f t="shared" si="10"/>
        <v>15</v>
      </c>
      <c r="N61" s="282">
        <f t="shared" si="10"/>
        <v>20.85</v>
      </c>
    </row>
    <row r="62" spans="1:14" x14ac:dyDescent="0.25">
      <c r="A62" s="298">
        <v>9</v>
      </c>
      <c r="B62" s="287" t="s">
        <v>51</v>
      </c>
      <c r="C62" s="287">
        <v>483</v>
      </c>
      <c r="D62" s="287">
        <v>7</v>
      </c>
      <c r="E62" s="287">
        <v>4</v>
      </c>
      <c r="F62" s="287">
        <v>298</v>
      </c>
      <c r="G62" s="288">
        <v>10</v>
      </c>
      <c r="H62" s="287">
        <v>27</v>
      </c>
      <c r="I62" s="288">
        <v>73</v>
      </c>
      <c r="J62" s="288">
        <v>0</v>
      </c>
      <c r="K62" s="288">
        <v>0</v>
      </c>
      <c r="L62" s="286">
        <v>854</v>
      </c>
      <c r="M62" s="282">
        <f t="shared" si="10"/>
        <v>17</v>
      </c>
      <c r="N62" s="282">
        <f t="shared" si="10"/>
        <v>31</v>
      </c>
    </row>
    <row r="63" spans="1:14" x14ac:dyDescent="0.25">
      <c r="A63" s="299" t="s">
        <v>83</v>
      </c>
      <c r="B63" s="300" t="s">
        <v>5</v>
      </c>
      <c r="C63" s="300">
        <f t="shared" ref="C63:L63" si="11">SUM(C54:C62)</f>
        <v>9636</v>
      </c>
      <c r="D63" s="300">
        <f>SUM(D54:D62)</f>
        <v>17957</v>
      </c>
      <c r="E63" s="300">
        <f>SUM(E54:E62)</f>
        <v>12744.05</v>
      </c>
      <c r="F63" s="300">
        <f t="shared" si="11"/>
        <v>6015</v>
      </c>
      <c r="G63" s="301">
        <f>SUM(G54:G62)</f>
        <v>252</v>
      </c>
      <c r="H63" s="300">
        <f>SUM(H54:H62)</f>
        <v>2818.2400000000002</v>
      </c>
      <c r="I63" s="301">
        <f t="shared" si="11"/>
        <v>1488</v>
      </c>
      <c r="J63" s="301">
        <f>SUM(J54:J62)</f>
        <v>232</v>
      </c>
      <c r="K63" s="301">
        <f>SUM(K54:K62)</f>
        <v>1576.82</v>
      </c>
      <c r="L63" s="279">
        <f t="shared" si="11"/>
        <v>17139</v>
      </c>
      <c r="M63" s="302">
        <f t="shared" si="10"/>
        <v>18441</v>
      </c>
      <c r="N63" s="302">
        <f t="shared" si="10"/>
        <v>17139.11</v>
      </c>
    </row>
    <row r="64" spans="1:14" x14ac:dyDescent="0.25">
      <c r="A64" s="287">
        <v>1</v>
      </c>
      <c r="B64" s="287" t="s">
        <v>57</v>
      </c>
      <c r="C64" s="287">
        <v>483</v>
      </c>
      <c r="D64" s="287">
        <v>0</v>
      </c>
      <c r="E64" s="287">
        <v>0</v>
      </c>
      <c r="F64" s="287">
        <v>298</v>
      </c>
      <c r="G64" s="288">
        <v>0</v>
      </c>
      <c r="H64" s="287">
        <v>0</v>
      </c>
      <c r="I64" s="288">
        <v>73</v>
      </c>
      <c r="J64" s="288">
        <v>0</v>
      </c>
      <c r="K64" s="288">
        <v>0</v>
      </c>
      <c r="L64" s="286">
        <v>854</v>
      </c>
      <c r="M64" s="282">
        <f t="shared" si="10"/>
        <v>0</v>
      </c>
      <c r="N64" s="282">
        <f t="shared" si="10"/>
        <v>0</v>
      </c>
    </row>
    <row r="65" spans="1:14" x14ac:dyDescent="0.25">
      <c r="A65" s="287">
        <v>2</v>
      </c>
      <c r="B65" s="287" t="s">
        <v>53</v>
      </c>
      <c r="C65" s="287">
        <v>969</v>
      </c>
      <c r="D65" s="239">
        <v>1040</v>
      </c>
      <c r="E65" s="258">
        <v>148.90635670000006</v>
      </c>
      <c r="F65" s="287">
        <v>298</v>
      </c>
      <c r="G65" s="99">
        <v>330</v>
      </c>
      <c r="H65" s="258">
        <v>477.01123180000008</v>
      </c>
      <c r="I65" s="288">
        <v>148</v>
      </c>
      <c r="J65" s="99">
        <v>4</v>
      </c>
      <c r="K65" s="99">
        <v>0</v>
      </c>
      <c r="L65" s="286">
        <v>1415</v>
      </c>
      <c r="M65" s="282">
        <f t="shared" si="10"/>
        <v>1374</v>
      </c>
      <c r="N65" s="282">
        <f t="shared" si="10"/>
        <v>625.91758850000019</v>
      </c>
    </row>
    <row r="66" spans="1:14" x14ac:dyDescent="0.25">
      <c r="A66" s="287">
        <v>3</v>
      </c>
      <c r="B66" s="287" t="s">
        <v>676</v>
      </c>
      <c r="C66" s="287">
        <v>969</v>
      </c>
      <c r="D66" s="287">
        <v>1</v>
      </c>
      <c r="E66" s="287">
        <v>41</v>
      </c>
      <c r="F66" s="287">
        <v>298</v>
      </c>
      <c r="G66" s="288">
        <v>0</v>
      </c>
      <c r="H66" s="287">
        <v>0</v>
      </c>
      <c r="I66" s="288">
        <v>88</v>
      </c>
      <c r="J66" s="288">
        <v>0</v>
      </c>
      <c r="K66" s="288">
        <v>0</v>
      </c>
      <c r="L66" s="286">
        <v>1355</v>
      </c>
      <c r="M66" s="282">
        <f t="shared" si="10"/>
        <v>1</v>
      </c>
      <c r="N66" s="282">
        <f t="shared" si="10"/>
        <v>41</v>
      </c>
    </row>
    <row r="67" spans="1:14" x14ac:dyDescent="0.25">
      <c r="A67" s="300" t="s">
        <v>85</v>
      </c>
      <c r="B67" s="300" t="s">
        <v>5</v>
      </c>
      <c r="C67" s="300">
        <f t="shared" ref="C67:L67" si="12">SUM(C64:C66)</f>
        <v>2421</v>
      </c>
      <c r="D67" s="300">
        <f>SUM(D64:D66)</f>
        <v>1041</v>
      </c>
      <c r="E67" s="300">
        <f>SUM(E64:E66)</f>
        <v>189.90635670000006</v>
      </c>
      <c r="F67" s="300">
        <f t="shared" si="12"/>
        <v>894</v>
      </c>
      <c r="G67" s="301">
        <f>SUM(G64:G66)</f>
        <v>330</v>
      </c>
      <c r="H67" s="300">
        <f>SUM(H64:H66)</f>
        <v>477.01123180000008</v>
      </c>
      <c r="I67" s="301">
        <f t="shared" si="12"/>
        <v>309</v>
      </c>
      <c r="J67" s="301">
        <f>SUM(J64:J66)</f>
        <v>4</v>
      </c>
      <c r="K67" s="301">
        <f>SUM(K64:K66)</f>
        <v>0</v>
      </c>
      <c r="L67" s="279">
        <f t="shared" si="12"/>
        <v>3624</v>
      </c>
      <c r="M67" s="302">
        <f t="shared" si="10"/>
        <v>1375</v>
      </c>
      <c r="N67" s="302">
        <f t="shared" si="10"/>
        <v>666.91758850000019</v>
      </c>
    </row>
    <row r="68" spans="1:14" x14ac:dyDescent="0.25">
      <c r="A68" s="287">
        <v>1</v>
      </c>
      <c r="B68" s="287" t="s">
        <v>64</v>
      </c>
      <c r="C68" s="287">
        <v>2419</v>
      </c>
      <c r="D68" s="198">
        <v>1000</v>
      </c>
      <c r="E68" s="237">
        <v>691.82429999999988</v>
      </c>
      <c r="F68" s="287">
        <v>4042</v>
      </c>
      <c r="G68" s="198">
        <v>286</v>
      </c>
      <c r="H68" s="237">
        <v>863.22</v>
      </c>
      <c r="I68" s="288">
        <v>577</v>
      </c>
      <c r="J68" s="198">
        <v>32</v>
      </c>
      <c r="K68" s="303">
        <v>151.35810000000001</v>
      </c>
      <c r="L68" s="286">
        <v>7038</v>
      </c>
      <c r="M68" s="282">
        <f t="shared" si="10"/>
        <v>1318</v>
      </c>
      <c r="N68" s="282">
        <f t="shared" si="10"/>
        <v>1706.4023999999999</v>
      </c>
    </row>
    <row r="69" spans="1:14" x14ac:dyDescent="0.25">
      <c r="A69" s="300" t="s">
        <v>86</v>
      </c>
      <c r="B69" s="300" t="s">
        <v>5</v>
      </c>
      <c r="C69" s="300">
        <f t="shared" ref="C69:L69" si="13">SUM(C68)</f>
        <v>2419</v>
      </c>
      <c r="D69" s="300">
        <f>SUM(D68)</f>
        <v>1000</v>
      </c>
      <c r="E69" s="304">
        <f>SUM(E68)</f>
        <v>691.82429999999988</v>
      </c>
      <c r="F69" s="300">
        <f t="shared" si="13"/>
        <v>4042</v>
      </c>
      <c r="G69" s="301">
        <f>SUM(G68)</f>
        <v>286</v>
      </c>
      <c r="H69" s="304">
        <f>SUM(H68)</f>
        <v>863.22</v>
      </c>
      <c r="I69" s="301">
        <f t="shared" si="13"/>
        <v>577</v>
      </c>
      <c r="J69" s="301">
        <f>SUM(J68)</f>
        <v>32</v>
      </c>
      <c r="K69" s="305">
        <f>SUM(K68)</f>
        <v>151.35810000000001</v>
      </c>
      <c r="L69" s="279">
        <f t="shared" si="13"/>
        <v>7038</v>
      </c>
      <c r="M69" s="302">
        <f t="shared" si="10"/>
        <v>1318</v>
      </c>
      <c r="N69" s="302">
        <f t="shared" si="10"/>
        <v>1706.4023999999999</v>
      </c>
    </row>
    <row r="70" spans="1:14" x14ac:dyDescent="0.25">
      <c r="A70" s="287">
        <v>1</v>
      </c>
      <c r="B70" s="287" t="s">
        <v>66</v>
      </c>
      <c r="C70" s="287">
        <v>1509</v>
      </c>
      <c r="D70" s="287">
        <v>466</v>
      </c>
      <c r="E70" s="287">
        <v>255.61</v>
      </c>
      <c r="F70" s="287">
        <v>859</v>
      </c>
      <c r="G70" s="288">
        <v>6</v>
      </c>
      <c r="H70" s="287">
        <v>7.22</v>
      </c>
      <c r="I70" s="288">
        <v>299</v>
      </c>
      <c r="J70" s="288">
        <v>8</v>
      </c>
      <c r="K70" s="288">
        <v>80.87</v>
      </c>
      <c r="L70" s="286">
        <v>2667</v>
      </c>
      <c r="M70" s="282">
        <f t="shared" si="10"/>
        <v>480</v>
      </c>
      <c r="N70" s="282">
        <f t="shared" si="10"/>
        <v>343.70000000000005</v>
      </c>
    </row>
    <row r="71" spans="1:14" x14ac:dyDescent="0.25">
      <c r="A71" s="300" t="s">
        <v>88</v>
      </c>
      <c r="B71" s="300" t="s">
        <v>5</v>
      </c>
      <c r="C71" s="300">
        <f>C63+C67+C69+C70</f>
        <v>15985</v>
      </c>
      <c r="D71" s="300">
        <f t="shared" ref="D71:N71" si="14">D63+D67+D69+D70</f>
        <v>20464</v>
      </c>
      <c r="E71" s="300">
        <f t="shared" si="14"/>
        <v>13881.390656699999</v>
      </c>
      <c r="F71" s="300">
        <f t="shared" si="14"/>
        <v>11810</v>
      </c>
      <c r="G71" s="300">
        <f t="shared" si="14"/>
        <v>874</v>
      </c>
      <c r="H71" s="300">
        <f t="shared" si="14"/>
        <v>4165.6912318000004</v>
      </c>
      <c r="I71" s="300">
        <f t="shared" si="14"/>
        <v>2673</v>
      </c>
      <c r="J71" s="300">
        <f t="shared" si="14"/>
        <v>276</v>
      </c>
      <c r="K71" s="300">
        <f t="shared" si="14"/>
        <v>1809.0481</v>
      </c>
      <c r="L71" s="300">
        <f t="shared" si="14"/>
        <v>30468</v>
      </c>
      <c r="M71" s="300">
        <f t="shared" si="14"/>
        <v>21614</v>
      </c>
      <c r="N71" s="300">
        <f t="shared" si="14"/>
        <v>19856.129988500001</v>
      </c>
    </row>
  </sheetData>
  <mergeCells count="12">
    <mergeCell ref="A52:N52"/>
    <mergeCell ref="A1:N1"/>
    <mergeCell ref="A2:N2"/>
    <mergeCell ref="A3:N3"/>
    <mergeCell ref="A4:N4"/>
    <mergeCell ref="A22:N22"/>
    <mergeCell ref="A23:N23"/>
    <mergeCell ref="A24:N24"/>
    <mergeCell ref="A25:N25"/>
    <mergeCell ref="A49:N49"/>
    <mergeCell ref="A50:N50"/>
    <mergeCell ref="A51:N51"/>
  </mergeCells>
  <pageMargins left="0.7" right="0.7" top="0.75" bottom="0.75" header="0.3" footer="0.3"/>
  <pageSetup scale="70" orientation="portrait" horizontalDpi="0" verticalDpi="0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3"/>
  <sheetViews>
    <sheetView workbookViewId="0">
      <selection activeCell="E18" sqref="E18"/>
    </sheetView>
  </sheetViews>
  <sheetFormatPr defaultColWidth="26.85546875" defaultRowHeight="15" x14ac:dyDescent="0.25"/>
  <cols>
    <col min="1" max="1" width="13.85546875" style="199" customWidth="1"/>
    <col min="2" max="16384" width="26.85546875" style="199"/>
  </cols>
  <sheetData>
    <row r="1" spans="1:3" ht="21.75" customHeight="1" x14ac:dyDescent="0.25">
      <c r="A1" s="433" t="s">
        <v>677</v>
      </c>
      <c r="B1" s="433"/>
      <c r="C1" s="433"/>
    </row>
    <row r="2" spans="1:3" ht="15" customHeight="1" x14ac:dyDescent="0.25">
      <c r="A2" s="434"/>
      <c r="B2" s="434"/>
      <c r="C2" s="434"/>
    </row>
    <row r="3" spans="1:3" ht="15" customHeight="1" x14ac:dyDescent="0.25">
      <c r="A3" s="435" t="s">
        <v>678</v>
      </c>
      <c r="B3" s="436"/>
      <c r="C3" s="437"/>
    </row>
    <row r="4" spans="1:3" ht="15" customHeight="1" x14ac:dyDescent="0.25">
      <c r="A4" s="438" t="s">
        <v>679</v>
      </c>
      <c r="B4" s="439"/>
      <c r="C4" s="440"/>
    </row>
    <row r="5" spans="1:3" ht="15" customHeight="1" x14ac:dyDescent="0.25">
      <c r="A5" s="306" t="s">
        <v>23</v>
      </c>
      <c r="B5" s="306" t="s">
        <v>680</v>
      </c>
      <c r="C5" s="306" t="s">
        <v>424</v>
      </c>
    </row>
    <row r="6" spans="1:3" ht="15" customHeight="1" x14ac:dyDescent="0.25">
      <c r="A6" s="307">
        <v>1</v>
      </c>
      <c r="B6" s="307" t="s">
        <v>681</v>
      </c>
      <c r="C6" s="308" t="s">
        <v>682</v>
      </c>
    </row>
    <row r="7" spans="1:3" ht="15" customHeight="1" x14ac:dyDescent="0.25">
      <c r="A7" s="307">
        <v>2</v>
      </c>
      <c r="B7" s="307" t="s">
        <v>683</v>
      </c>
      <c r="C7" s="308" t="s">
        <v>684</v>
      </c>
    </row>
    <row r="8" spans="1:3" ht="15" customHeight="1" x14ac:dyDescent="0.25">
      <c r="A8" s="307">
        <v>3</v>
      </c>
      <c r="B8" s="307" t="s">
        <v>685</v>
      </c>
      <c r="C8" s="308" t="s">
        <v>686</v>
      </c>
    </row>
    <row r="9" spans="1:3" ht="15" customHeight="1" x14ac:dyDescent="0.25">
      <c r="A9" s="307">
        <v>4</v>
      </c>
      <c r="B9" s="307" t="s">
        <v>687</v>
      </c>
      <c r="C9" s="308" t="s">
        <v>688</v>
      </c>
    </row>
    <row r="10" spans="1:3" ht="15" customHeight="1" x14ac:dyDescent="0.25">
      <c r="A10" s="307">
        <v>5</v>
      </c>
      <c r="B10" s="307" t="s">
        <v>689</v>
      </c>
      <c r="C10" s="308" t="s">
        <v>690</v>
      </c>
    </row>
    <row r="11" spans="1:3" ht="15" customHeight="1" x14ac:dyDescent="0.25">
      <c r="A11" s="307">
        <v>7</v>
      </c>
      <c r="B11" s="307" t="s">
        <v>691</v>
      </c>
      <c r="C11" s="308" t="s">
        <v>692</v>
      </c>
    </row>
    <row r="12" spans="1:3" ht="15" customHeight="1" x14ac:dyDescent="0.25">
      <c r="A12" s="307">
        <v>8</v>
      </c>
      <c r="B12" s="307" t="s">
        <v>693</v>
      </c>
      <c r="C12" s="308" t="s">
        <v>694</v>
      </c>
    </row>
    <row r="13" spans="1:3" ht="15" customHeight="1" x14ac:dyDescent="0.25">
      <c r="A13" s="307">
        <v>9</v>
      </c>
      <c r="B13" s="307" t="s">
        <v>695</v>
      </c>
      <c r="C13" s="308" t="s">
        <v>696</v>
      </c>
    </row>
    <row r="14" spans="1:3" ht="15" customHeight="1" x14ac:dyDescent="0.25">
      <c r="A14" s="307">
        <v>10</v>
      </c>
      <c r="B14" s="307" t="s">
        <v>697</v>
      </c>
      <c r="C14" s="308" t="s">
        <v>698</v>
      </c>
    </row>
    <row r="15" spans="1:3" ht="15" customHeight="1" x14ac:dyDescent="0.25">
      <c r="A15" s="307">
        <v>11</v>
      </c>
      <c r="B15" s="307" t="s">
        <v>699</v>
      </c>
      <c r="C15" s="308" t="s">
        <v>700</v>
      </c>
    </row>
    <row r="16" spans="1:3" ht="15" customHeight="1" x14ac:dyDescent="0.25">
      <c r="A16" s="307">
        <v>12</v>
      </c>
      <c r="B16" s="307" t="s">
        <v>701</v>
      </c>
      <c r="C16" s="308" t="s">
        <v>702</v>
      </c>
    </row>
    <row r="17" spans="1:3" ht="15" customHeight="1" x14ac:dyDescent="0.25">
      <c r="A17" s="307">
        <v>13</v>
      </c>
      <c r="B17" s="307" t="s">
        <v>703</v>
      </c>
      <c r="C17" s="308" t="s">
        <v>704</v>
      </c>
    </row>
    <row r="18" spans="1:3" ht="15" customHeight="1" x14ac:dyDescent="0.25">
      <c r="A18" s="307">
        <v>14</v>
      </c>
      <c r="B18" s="307" t="s">
        <v>705</v>
      </c>
      <c r="C18" s="308" t="s">
        <v>702</v>
      </c>
    </row>
    <row r="19" spans="1:3" ht="15" customHeight="1" x14ac:dyDescent="0.25">
      <c r="A19" s="307">
        <v>15</v>
      </c>
      <c r="B19" s="307" t="s">
        <v>706</v>
      </c>
      <c r="C19" s="308" t="s">
        <v>707</v>
      </c>
    </row>
    <row r="20" spans="1:3" ht="15" customHeight="1" x14ac:dyDescent="0.25">
      <c r="A20" s="307">
        <v>16</v>
      </c>
      <c r="B20" s="307" t="s">
        <v>708</v>
      </c>
      <c r="C20" s="308" t="s">
        <v>707</v>
      </c>
    </row>
    <row r="21" spans="1:3" ht="15" customHeight="1" x14ac:dyDescent="0.25">
      <c r="A21" s="307">
        <v>17</v>
      </c>
      <c r="B21" s="307" t="s">
        <v>709</v>
      </c>
      <c r="C21" s="308" t="s">
        <v>710</v>
      </c>
    </row>
    <row r="22" spans="1:3" ht="15" customHeight="1" x14ac:dyDescent="0.25">
      <c r="A22" s="307">
        <v>18</v>
      </c>
      <c r="B22" s="307" t="s">
        <v>711</v>
      </c>
      <c r="C22" s="308" t="s">
        <v>712</v>
      </c>
    </row>
    <row r="23" spans="1:3" ht="15" customHeight="1" x14ac:dyDescent="0.25">
      <c r="A23" s="307">
        <v>19</v>
      </c>
      <c r="B23" s="307" t="s">
        <v>713</v>
      </c>
      <c r="C23" s="308" t="s">
        <v>714</v>
      </c>
    </row>
    <row r="24" spans="1:3" ht="15" customHeight="1" x14ac:dyDescent="0.25">
      <c r="A24" s="307">
        <v>20</v>
      </c>
      <c r="B24" s="309" t="s">
        <v>715</v>
      </c>
      <c r="C24" s="307" t="s">
        <v>716</v>
      </c>
    </row>
    <row r="25" spans="1:3" ht="15" customHeight="1" x14ac:dyDescent="0.25">
      <c r="A25" s="307">
        <v>21</v>
      </c>
      <c r="B25" s="309" t="s">
        <v>717</v>
      </c>
      <c r="C25" s="307" t="s">
        <v>718</v>
      </c>
    </row>
    <row r="26" spans="1:3" ht="15" customHeight="1" x14ac:dyDescent="0.25">
      <c r="A26" s="307">
        <v>22</v>
      </c>
      <c r="B26" s="309" t="s">
        <v>719</v>
      </c>
      <c r="C26" s="307" t="s">
        <v>720</v>
      </c>
    </row>
    <row r="27" spans="1:3" ht="15" customHeight="1" x14ac:dyDescent="0.25">
      <c r="A27" s="307">
        <v>23</v>
      </c>
      <c r="B27" s="309" t="s">
        <v>721</v>
      </c>
      <c r="C27" s="307" t="s">
        <v>722</v>
      </c>
    </row>
    <row r="28" spans="1:3" ht="15" customHeight="1" x14ac:dyDescent="0.25">
      <c r="A28" s="307">
        <v>24</v>
      </c>
      <c r="B28" s="309" t="s">
        <v>723</v>
      </c>
      <c r="C28" s="307" t="s">
        <v>724</v>
      </c>
    </row>
    <row r="29" spans="1:3" ht="15" customHeight="1" x14ac:dyDescent="0.25">
      <c r="A29" s="307">
        <v>25</v>
      </c>
      <c r="B29" s="310" t="s">
        <v>725</v>
      </c>
      <c r="C29" s="310" t="s">
        <v>726</v>
      </c>
    </row>
    <row r="30" spans="1:3" ht="15" customHeight="1" x14ac:dyDescent="0.25">
      <c r="A30" s="311" t="s">
        <v>727</v>
      </c>
      <c r="B30" s="311"/>
      <c r="C30" s="311"/>
    </row>
    <row r="31" spans="1:3" ht="15" customHeight="1" x14ac:dyDescent="0.25">
      <c r="A31" s="312" t="s">
        <v>728</v>
      </c>
      <c r="B31" s="312" t="s">
        <v>680</v>
      </c>
      <c r="C31" s="306" t="s">
        <v>424</v>
      </c>
    </row>
    <row r="32" spans="1:3" ht="15" customHeight="1" x14ac:dyDescent="0.25">
      <c r="A32" s="307">
        <v>1</v>
      </c>
      <c r="B32" s="309" t="s">
        <v>729</v>
      </c>
      <c r="C32" s="307" t="s">
        <v>730</v>
      </c>
    </row>
    <row r="33" spans="1:3" ht="15" customHeight="1" x14ac:dyDescent="0.25">
      <c r="A33" s="307">
        <v>2</v>
      </c>
      <c r="B33" s="309" t="s">
        <v>731</v>
      </c>
      <c r="C33" s="307" t="s">
        <v>732</v>
      </c>
    </row>
    <row r="34" spans="1:3" ht="15" customHeight="1" x14ac:dyDescent="0.25">
      <c r="A34" s="307">
        <v>3</v>
      </c>
      <c r="B34" s="313" t="s">
        <v>733</v>
      </c>
      <c r="C34" s="307" t="s">
        <v>734</v>
      </c>
    </row>
    <row r="35" spans="1:3" ht="15" customHeight="1" x14ac:dyDescent="0.25">
      <c r="A35" s="307">
        <v>4</v>
      </c>
      <c r="B35" s="313" t="s">
        <v>735</v>
      </c>
      <c r="C35" s="309" t="s">
        <v>736</v>
      </c>
    </row>
    <row r="36" spans="1:3" ht="15" customHeight="1" x14ac:dyDescent="0.25">
      <c r="A36" s="307">
        <v>5</v>
      </c>
      <c r="B36" s="309" t="s">
        <v>737</v>
      </c>
      <c r="C36" s="307" t="s">
        <v>738</v>
      </c>
    </row>
    <row r="37" spans="1:3" ht="15" customHeight="1" x14ac:dyDescent="0.25">
      <c r="A37" s="314"/>
      <c r="B37" s="314"/>
      <c r="C37" s="314"/>
    </row>
    <row r="38" spans="1:3" ht="15" customHeight="1" x14ac:dyDescent="0.25">
      <c r="A38" s="311" t="s">
        <v>739</v>
      </c>
      <c r="B38" s="311"/>
      <c r="C38" s="311"/>
    </row>
    <row r="39" spans="1:3" ht="15" customHeight="1" x14ac:dyDescent="0.25">
      <c r="A39" s="312" t="s">
        <v>740</v>
      </c>
      <c r="B39" s="312" t="s">
        <v>680</v>
      </c>
      <c r="C39" s="312" t="s">
        <v>424</v>
      </c>
    </row>
    <row r="40" spans="1:3" ht="15" customHeight="1" x14ac:dyDescent="0.25">
      <c r="A40" s="307">
        <v>1</v>
      </c>
      <c r="B40" s="307" t="s">
        <v>741</v>
      </c>
      <c r="C40" s="315" t="s">
        <v>742</v>
      </c>
    </row>
    <row r="41" spans="1:3" ht="15" customHeight="1" x14ac:dyDescent="0.25">
      <c r="A41" s="307">
        <v>2</v>
      </c>
      <c r="B41" s="307" t="s">
        <v>743</v>
      </c>
      <c r="C41" s="308" t="s">
        <v>744</v>
      </c>
    </row>
    <row r="42" spans="1:3" ht="15" customHeight="1" x14ac:dyDescent="0.25">
      <c r="A42" s="313">
        <v>3</v>
      </c>
      <c r="B42" s="307" t="s">
        <v>745</v>
      </c>
      <c r="C42" s="308" t="s">
        <v>746</v>
      </c>
    </row>
    <row r="43" spans="1:3" ht="15" customHeight="1" x14ac:dyDescent="0.25">
      <c r="A43" s="313">
        <v>4</v>
      </c>
      <c r="B43" s="307" t="s">
        <v>747</v>
      </c>
      <c r="C43" s="308" t="s">
        <v>748</v>
      </c>
    </row>
    <row r="44" spans="1:3" ht="15" customHeight="1" x14ac:dyDescent="0.25">
      <c r="A44" s="313">
        <v>5</v>
      </c>
      <c r="B44" s="307" t="s">
        <v>749</v>
      </c>
      <c r="C44" s="308" t="s">
        <v>750</v>
      </c>
    </row>
    <row r="45" spans="1:3" ht="15" customHeight="1" x14ac:dyDescent="0.25">
      <c r="A45" s="316">
        <v>6</v>
      </c>
      <c r="B45" s="307" t="s">
        <v>751</v>
      </c>
      <c r="C45" s="308" t="s">
        <v>752</v>
      </c>
    </row>
    <row r="46" spans="1:3" ht="15" customHeight="1" x14ac:dyDescent="0.25">
      <c r="A46" s="317">
        <v>7</v>
      </c>
      <c r="B46" s="307" t="s">
        <v>753</v>
      </c>
      <c r="C46" s="308" t="s">
        <v>754</v>
      </c>
    </row>
    <row r="47" spans="1:3" ht="15" customHeight="1" x14ac:dyDescent="0.25">
      <c r="A47" s="318">
        <v>8</v>
      </c>
      <c r="B47" s="307" t="s">
        <v>755</v>
      </c>
      <c r="C47" s="308" t="s">
        <v>756</v>
      </c>
    </row>
    <row r="48" spans="1:3" ht="15" customHeight="1" x14ac:dyDescent="0.25">
      <c r="A48" s="318">
        <v>9</v>
      </c>
      <c r="B48" s="307" t="s">
        <v>757</v>
      </c>
      <c r="C48" s="308" t="s">
        <v>758</v>
      </c>
    </row>
    <row r="49" spans="1:3" ht="15" customHeight="1" x14ac:dyDescent="0.25">
      <c r="A49" s="318">
        <v>10</v>
      </c>
      <c r="B49" s="307" t="s">
        <v>759</v>
      </c>
      <c r="C49" s="308" t="s">
        <v>760</v>
      </c>
    </row>
    <row r="50" spans="1:3" ht="15" customHeight="1" x14ac:dyDescent="0.25">
      <c r="A50" s="318">
        <v>11</v>
      </c>
      <c r="B50" s="307" t="s">
        <v>761</v>
      </c>
      <c r="C50" s="308" t="s">
        <v>762</v>
      </c>
    </row>
    <row r="51" spans="1:3" ht="15" customHeight="1" x14ac:dyDescent="0.25">
      <c r="A51" s="318">
        <v>12</v>
      </c>
      <c r="B51" s="307" t="s">
        <v>763</v>
      </c>
      <c r="C51" s="308" t="s">
        <v>764</v>
      </c>
    </row>
    <row r="52" spans="1:3" ht="15" customHeight="1" x14ac:dyDescent="0.25">
      <c r="A52" s="318">
        <v>13</v>
      </c>
      <c r="B52" s="307" t="s">
        <v>765</v>
      </c>
      <c r="C52" s="308" t="s">
        <v>766</v>
      </c>
    </row>
    <row r="53" spans="1:3" ht="15" customHeight="1" x14ac:dyDescent="0.25">
      <c r="A53" s="319">
        <v>14</v>
      </c>
      <c r="B53" s="307" t="s">
        <v>767</v>
      </c>
      <c r="C53" s="308" t="s">
        <v>768</v>
      </c>
    </row>
    <row r="54" spans="1:3" ht="15" customHeight="1" x14ac:dyDescent="0.25">
      <c r="A54" s="307">
        <v>15</v>
      </c>
      <c r="B54" s="307" t="s">
        <v>769</v>
      </c>
      <c r="C54" s="308" t="s">
        <v>770</v>
      </c>
    </row>
    <row r="55" spans="1:3" ht="15" customHeight="1" x14ac:dyDescent="0.25">
      <c r="A55" s="307">
        <v>16</v>
      </c>
      <c r="B55" s="307" t="s">
        <v>771</v>
      </c>
      <c r="C55" s="308" t="s">
        <v>772</v>
      </c>
    </row>
    <row r="56" spans="1:3" ht="15" customHeight="1" x14ac:dyDescent="0.25">
      <c r="A56" s="307">
        <v>17</v>
      </c>
      <c r="B56" s="307" t="s">
        <v>773</v>
      </c>
      <c r="C56" s="308" t="s">
        <v>774</v>
      </c>
    </row>
    <row r="57" spans="1:3" ht="15" customHeight="1" x14ac:dyDescent="0.25">
      <c r="A57" s="307">
        <v>18</v>
      </c>
      <c r="B57" s="307" t="s">
        <v>775</v>
      </c>
      <c r="C57" s="308" t="s">
        <v>776</v>
      </c>
    </row>
    <row r="58" spans="1:3" ht="15" customHeight="1" x14ac:dyDescent="0.25">
      <c r="A58" s="307">
        <v>19</v>
      </c>
      <c r="B58" s="307" t="s">
        <v>777</v>
      </c>
      <c r="C58" s="308" t="s">
        <v>778</v>
      </c>
    </row>
    <row r="59" spans="1:3" ht="15" customHeight="1" x14ac:dyDescent="0.25">
      <c r="A59" s="307">
        <v>20</v>
      </c>
      <c r="B59" s="307" t="s">
        <v>779</v>
      </c>
      <c r="C59" s="308" t="s">
        <v>780</v>
      </c>
    </row>
    <row r="60" spans="1:3" ht="15" customHeight="1" x14ac:dyDescent="0.25">
      <c r="A60" s="307">
        <v>21</v>
      </c>
      <c r="B60" s="307" t="s">
        <v>781</v>
      </c>
      <c r="C60" s="308" t="s">
        <v>782</v>
      </c>
    </row>
    <row r="61" spans="1:3" ht="15" customHeight="1" x14ac:dyDescent="0.25">
      <c r="A61" s="307">
        <v>22</v>
      </c>
      <c r="B61" s="307" t="s">
        <v>783</v>
      </c>
      <c r="C61" s="308" t="s">
        <v>784</v>
      </c>
    </row>
    <row r="62" spans="1:3" ht="15" customHeight="1" x14ac:dyDescent="0.25">
      <c r="A62" s="307">
        <v>23</v>
      </c>
      <c r="B62" s="307" t="s">
        <v>785</v>
      </c>
      <c r="C62" s="308" t="s">
        <v>786</v>
      </c>
    </row>
    <row r="63" spans="1:3" ht="15" customHeight="1" x14ac:dyDescent="0.25">
      <c r="A63" s="307">
        <v>24</v>
      </c>
      <c r="B63" s="307" t="s">
        <v>787</v>
      </c>
      <c r="C63" s="308" t="s">
        <v>788</v>
      </c>
    </row>
    <row r="64" spans="1:3" ht="15" customHeight="1" x14ac:dyDescent="0.25">
      <c r="A64" s="307">
        <v>25</v>
      </c>
      <c r="B64" s="307" t="s">
        <v>789</v>
      </c>
      <c r="C64" s="308" t="s">
        <v>790</v>
      </c>
    </row>
    <row r="65" spans="1:3" ht="15" customHeight="1" x14ac:dyDescent="0.25">
      <c r="A65" s="307">
        <v>26</v>
      </c>
      <c r="B65" s="307" t="s">
        <v>791</v>
      </c>
      <c r="C65" s="308" t="s">
        <v>792</v>
      </c>
    </row>
    <row r="66" spans="1:3" ht="15" customHeight="1" x14ac:dyDescent="0.25">
      <c r="A66" s="307">
        <v>27</v>
      </c>
      <c r="B66" s="307" t="s">
        <v>793</v>
      </c>
      <c r="C66" s="308" t="s">
        <v>794</v>
      </c>
    </row>
    <row r="67" spans="1:3" ht="15" customHeight="1" x14ac:dyDescent="0.25">
      <c r="A67" s="307">
        <v>28</v>
      </c>
      <c r="B67" s="307" t="s">
        <v>795</v>
      </c>
      <c r="C67" s="308" t="s">
        <v>796</v>
      </c>
    </row>
    <row r="68" spans="1:3" ht="15" customHeight="1" x14ac:dyDescent="0.25">
      <c r="A68" s="307">
        <v>29</v>
      </c>
      <c r="B68" s="307" t="s">
        <v>797</v>
      </c>
      <c r="C68" s="308" t="s">
        <v>798</v>
      </c>
    </row>
    <row r="69" spans="1:3" ht="15" customHeight="1" x14ac:dyDescent="0.25">
      <c r="A69" s="307">
        <v>30</v>
      </c>
      <c r="B69" s="307" t="s">
        <v>799</v>
      </c>
      <c r="C69" s="308" t="s">
        <v>800</v>
      </c>
    </row>
    <row r="70" spans="1:3" ht="15" customHeight="1" x14ac:dyDescent="0.25">
      <c r="A70" s="307">
        <v>31</v>
      </c>
      <c r="B70" s="307" t="s">
        <v>801</v>
      </c>
      <c r="C70" s="308" t="s">
        <v>802</v>
      </c>
    </row>
    <row r="71" spans="1:3" ht="15" customHeight="1" x14ac:dyDescent="0.25">
      <c r="A71" s="307">
        <v>32</v>
      </c>
      <c r="B71" s="307" t="s">
        <v>803</v>
      </c>
      <c r="C71" s="308" t="s">
        <v>804</v>
      </c>
    </row>
    <row r="72" spans="1:3" ht="15" customHeight="1" x14ac:dyDescent="0.25">
      <c r="A72" s="307">
        <v>33</v>
      </c>
      <c r="B72" s="307" t="s">
        <v>805</v>
      </c>
      <c r="C72" s="308" t="s">
        <v>806</v>
      </c>
    </row>
    <row r="73" spans="1:3" ht="15" customHeight="1" x14ac:dyDescent="0.25">
      <c r="A73" s="307">
        <v>34</v>
      </c>
      <c r="B73" s="307" t="s">
        <v>807</v>
      </c>
      <c r="C73" s="308" t="s">
        <v>774</v>
      </c>
    </row>
    <row r="74" spans="1:3" ht="15" customHeight="1" x14ac:dyDescent="0.25">
      <c r="A74" s="307">
        <v>35</v>
      </c>
      <c r="B74" s="307" t="s">
        <v>808</v>
      </c>
      <c r="C74" s="308" t="s">
        <v>809</v>
      </c>
    </row>
    <row r="75" spans="1:3" ht="15" customHeight="1" x14ac:dyDescent="0.25">
      <c r="A75" s="307">
        <v>36</v>
      </c>
      <c r="B75" s="307" t="s">
        <v>810</v>
      </c>
      <c r="C75" s="308" t="s">
        <v>811</v>
      </c>
    </row>
    <row r="76" spans="1:3" ht="15" customHeight="1" x14ac:dyDescent="0.25">
      <c r="A76" s="307">
        <v>37</v>
      </c>
      <c r="B76" s="307" t="s">
        <v>812</v>
      </c>
      <c r="C76" s="308" t="s">
        <v>813</v>
      </c>
    </row>
    <row r="77" spans="1:3" ht="15" customHeight="1" x14ac:dyDescent="0.25">
      <c r="A77" s="307">
        <v>38</v>
      </c>
      <c r="B77" s="307" t="s">
        <v>814</v>
      </c>
      <c r="C77" s="308" t="s">
        <v>815</v>
      </c>
    </row>
    <row r="78" spans="1:3" ht="15" customHeight="1" x14ac:dyDescent="0.25">
      <c r="A78" s="307">
        <v>39</v>
      </c>
      <c r="B78" s="307" t="s">
        <v>816</v>
      </c>
      <c r="C78" s="308" t="s">
        <v>817</v>
      </c>
    </row>
    <row r="79" spans="1:3" ht="15" customHeight="1" x14ac:dyDescent="0.25">
      <c r="A79" s="320">
        <v>40</v>
      </c>
      <c r="B79" s="314" t="s">
        <v>818</v>
      </c>
      <c r="C79" s="321" t="s">
        <v>819</v>
      </c>
    </row>
    <row r="80" spans="1:3" ht="15" customHeight="1" x14ac:dyDescent="0.25">
      <c r="A80" s="322" t="s">
        <v>820</v>
      </c>
      <c r="B80" s="323"/>
      <c r="C80" s="324"/>
    </row>
    <row r="81" spans="1:3" ht="15" customHeight="1" x14ac:dyDescent="0.25">
      <c r="A81" s="312" t="s">
        <v>23</v>
      </c>
      <c r="B81" s="312" t="s">
        <v>680</v>
      </c>
      <c r="C81" s="306" t="s">
        <v>424</v>
      </c>
    </row>
    <row r="82" spans="1:3" ht="15" customHeight="1" x14ac:dyDescent="0.25">
      <c r="A82" s="307">
        <v>1</v>
      </c>
      <c r="B82" s="307" t="s">
        <v>821</v>
      </c>
      <c r="C82" s="308" t="s">
        <v>822</v>
      </c>
    </row>
    <row r="83" spans="1:3" ht="15" customHeight="1" x14ac:dyDescent="0.25">
      <c r="A83" s="307">
        <v>2</v>
      </c>
      <c r="B83" s="325" t="s">
        <v>823</v>
      </c>
      <c r="C83" s="326" t="s">
        <v>824</v>
      </c>
    </row>
    <row r="84" spans="1:3" ht="15" customHeight="1" x14ac:dyDescent="0.25">
      <c r="A84" s="307">
        <v>3</v>
      </c>
      <c r="B84" s="325" t="s">
        <v>825</v>
      </c>
      <c r="C84" s="325" t="s">
        <v>826</v>
      </c>
    </row>
    <row r="85" spans="1:3" ht="15" customHeight="1" x14ac:dyDescent="0.25">
      <c r="A85" s="307">
        <v>4</v>
      </c>
      <c r="B85" s="307" t="s">
        <v>827</v>
      </c>
      <c r="C85" s="307" t="s">
        <v>828</v>
      </c>
    </row>
    <row r="86" spans="1:3" ht="15" customHeight="1" x14ac:dyDescent="0.25">
      <c r="A86" s="307">
        <v>5</v>
      </c>
      <c r="B86" s="307" t="s">
        <v>829</v>
      </c>
      <c r="C86" s="307" t="s">
        <v>830</v>
      </c>
    </row>
    <row r="87" spans="1:3" ht="15" customHeight="1" x14ac:dyDescent="0.25">
      <c r="A87" s="307">
        <v>6</v>
      </c>
      <c r="B87" s="307" t="s">
        <v>831</v>
      </c>
      <c r="C87" s="307" t="s">
        <v>832</v>
      </c>
    </row>
    <row r="88" spans="1:3" ht="15" customHeight="1" x14ac:dyDescent="0.25">
      <c r="A88" s="307">
        <v>7</v>
      </c>
      <c r="B88" s="307" t="s">
        <v>833</v>
      </c>
      <c r="C88" s="307" t="s">
        <v>834</v>
      </c>
    </row>
    <row r="89" spans="1:3" ht="15" customHeight="1" x14ac:dyDescent="0.25">
      <c r="A89" s="307">
        <v>8</v>
      </c>
      <c r="B89" s="307" t="s">
        <v>835</v>
      </c>
      <c r="C89" s="307" t="s">
        <v>836</v>
      </c>
    </row>
    <row r="90" spans="1:3" ht="15" customHeight="1" x14ac:dyDescent="0.25">
      <c r="A90" s="235">
        <v>9</v>
      </c>
      <c r="B90" s="307" t="s">
        <v>837</v>
      </c>
      <c r="C90" s="307" t="s">
        <v>838</v>
      </c>
    </row>
    <row r="91" spans="1:3" ht="15" customHeight="1" x14ac:dyDescent="0.25">
      <c r="A91" s="307">
        <v>10</v>
      </c>
      <c r="B91" s="307" t="s">
        <v>839</v>
      </c>
      <c r="C91" s="307" t="s">
        <v>840</v>
      </c>
    </row>
    <row r="92" spans="1:3" ht="15" customHeight="1" x14ac:dyDescent="0.25">
      <c r="A92" s="172"/>
      <c r="B92" s="172"/>
      <c r="C92" s="172"/>
    </row>
    <row r="93" spans="1:3" ht="15" customHeight="1" x14ac:dyDescent="0.25">
      <c r="A93" s="172"/>
      <c r="B93" s="172"/>
      <c r="C93" s="172"/>
    </row>
  </sheetData>
  <mergeCells count="3">
    <mergeCell ref="A1:C2"/>
    <mergeCell ref="A3:C3"/>
    <mergeCell ref="A4:C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8"/>
  <sheetViews>
    <sheetView workbookViewId="0">
      <selection activeCell="B3" sqref="B3"/>
    </sheetView>
  </sheetViews>
  <sheetFormatPr defaultColWidth="10.85546875" defaultRowHeight="15" x14ac:dyDescent="0.25"/>
  <sheetData>
    <row r="1" spans="1:9" ht="15.75" customHeight="1" x14ac:dyDescent="0.25">
      <c r="A1" s="355" t="s">
        <v>101</v>
      </c>
      <c r="B1" s="356"/>
      <c r="C1" s="356"/>
      <c r="D1" s="356"/>
      <c r="E1" s="356"/>
      <c r="F1" s="356"/>
      <c r="G1" s="356"/>
      <c r="H1" s="356"/>
      <c r="I1" s="356"/>
    </row>
    <row r="2" spans="1:9" x14ac:dyDescent="0.25">
      <c r="A2" s="357" t="s">
        <v>73</v>
      </c>
      <c r="B2" s="356"/>
      <c r="C2" s="356"/>
      <c r="D2" s="356"/>
      <c r="E2" s="356"/>
      <c r="F2" s="356"/>
      <c r="G2" s="356"/>
      <c r="H2" s="356"/>
      <c r="I2" s="356"/>
    </row>
    <row r="3" spans="1:9" s="18" customFormat="1" ht="45" x14ac:dyDescent="0.25">
      <c r="A3" s="17" t="s">
        <v>74</v>
      </c>
      <c r="B3" s="17" t="s">
        <v>24</v>
      </c>
      <c r="C3" s="17" t="s">
        <v>102</v>
      </c>
      <c r="D3" s="17" t="s">
        <v>103</v>
      </c>
      <c r="E3" s="17" t="s">
        <v>104</v>
      </c>
      <c r="F3" s="17" t="s">
        <v>105</v>
      </c>
      <c r="G3" s="17" t="s">
        <v>106</v>
      </c>
      <c r="H3" s="17" t="s">
        <v>107</v>
      </c>
      <c r="I3" s="17" t="s">
        <v>108</v>
      </c>
    </row>
    <row r="4" spans="1:9" x14ac:dyDescent="0.25">
      <c r="A4" s="21">
        <v>1</v>
      </c>
      <c r="B4" s="21" t="s">
        <v>31</v>
      </c>
      <c r="C4" s="21">
        <v>516.11</v>
      </c>
      <c r="D4" s="21">
        <v>4.09</v>
      </c>
      <c r="E4" s="21">
        <v>2211.88</v>
      </c>
      <c r="F4" s="21">
        <v>33.159999999999997</v>
      </c>
      <c r="G4" s="21">
        <v>81.08</v>
      </c>
      <c r="H4" s="21">
        <v>1.5</v>
      </c>
      <c r="I4" s="21">
        <v>1.22</v>
      </c>
    </row>
    <row r="5" spans="1:9" x14ac:dyDescent="0.25">
      <c r="A5" s="21">
        <v>2</v>
      </c>
      <c r="B5" s="21" t="s">
        <v>32</v>
      </c>
      <c r="C5" s="21">
        <v>147.21</v>
      </c>
      <c r="D5" s="21">
        <v>0</v>
      </c>
      <c r="E5" s="21">
        <v>348.14</v>
      </c>
      <c r="F5" s="21">
        <v>0</v>
      </c>
      <c r="G5" s="21">
        <v>70.28</v>
      </c>
      <c r="H5" s="21">
        <v>0</v>
      </c>
      <c r="I5" s="21">
        <v>0</v>
      </c>
    </row>
    <row r="6" spans="1:9" x14ac:dyDescent="0.25">
      <c r="A6" s="21">
        <v>3</v>
      </c>
      <c r="B6" s="21" t="s">
        <v>33</v>
      </c>
      <c r="C6" s="21">
        <v>6205.4</v>
      </c>
      <c r="D6" s="21">
        <v>0</v>
      </c>
      <c r="E6" s="21">
        <v>6004.78</v>
      </c>
      <c r="F6" s="21">
        <v>5010.9799999999996</v>
      </c>
      <c r="G6" s="21">
        <v>49.18</v>
      </c>
      <c r="H6" s="21">
        <v>83.45</v>
      </c>
      <c r="I6" s="21">
        <v>41.04</v>
      </c>
    </row>
    <row r="7" spans="1:9" x14ac:dyDescent="0.25">
      <c r="A7" s="21">
        <v>4</v>
      </c>
      <c r="B7" s="21" t="s">
        <v>34</v>
      </c>
      <c r="C7" s="21">
        <v>2606.2199999999998</v>
      </c>
      <c r="D7" s="21">
        <v>1572.82</v>
      </c>
      <c r="E7" s="21">
        <v>3766.78</v>
      </c>
      <c r="F7" s="21">
        <v>0</v>
      </c>
      <c r="G7" s="21">
        <v>59.11</v>
      </c>
      <c r="H7" s="21">
        <v>0</v>
      </c>
      <c r="I7" s="21">
        <v>0</v>
      </c>
    </row>
    <row r="8" spans="1:9" x14ac:dyDescent="0.25">
      <c r="A8" s="21">
        <v>5</v>
      </c>
      <c r="B8" s="21" t="s">
        <v>35</v>
      </c>
      <c r="C8" s="21">
        <v>98.8</v>
      </c>
      <c r="D8" s="21">
        <v>0</v>
      </c>
      <c r="E8" s="21">
        <v>89.96</v>
      </c>
      <c r="F8" s="21">
        <v>9</v>
      </c>
      <c r="G8" s="21">
        <v>47.66</v>
      </c>
      <c r="H8" s="21">
        <v>10</v>
      </c>
      <c r="I8" s="21">
        <v>4.7699999999999996</v>
      </c>
    </row>
    <row r="9" spans="1:9" x14ac:dyDescent="0.25">
      <c r="A9" s="21">
        <v>6</v>
      </c>
      <c r="B9" s="21" t="s">
        <v>36</v>
      </c>
      <c r="C9" s="21">
        <v>3177.19</v>
      </c>
      <c r="D9" s="21">
        <v>64.010000000000005</v>
      </c>
      <c r="E9" s="21">
        <v>7915.96</v>
      </c>
      <c r="F9" s="21">
        <v>3748.58</v>
      </c>
      <c r="G9" s="21">
        <v>71.36</v>
      </c>
      <c r="H9" s="21">
        <v>47.35</v>
      </c>
      <c r="I9" s="21">
        <v>33.79</v>
      </c>
    </row>
    <row r="10" spans="1:9" x14ac:dyDescent="0.25">
      <c r="A10" s="21">
        <v>7</v>
      </c>
      <c r="B10" s="21" t="s">
        <v>37</v>
      </c>
      <c r="C10" s="21">
        <v>5425.46</v>
      </c>
      <c r="D10" s="21">
        <v>4.2300000000000004</v>
      </c>
      <c r="E10" s="21">
        <v>1436.69</v>
      </c>
      <c r="F10" s="21">
        <v>3397</v>
      </c>
      <c r="G10" s="21">
        <v>20.94</v>
      </c>
      <c r="H10" s="21">
        <v>236.45</v>
      </c>
      <c r="I10" s="21">
        <v>49.5</v>
      </c>
    </row>
    <row r="11" spans="1:9" x14ac:dyDescent="0.25">
      <c r="A11" s="21">
        <v>8</v>
      </c>
      <c r="B11" s="21" t="s">
        <v>38</v>
      </c>
      <c r="C11" s="21">
        <v>179.63</v>
      </c>
      <c r="D11" s="21">
        <v>0</v>
      </c>
      <c r="E11" s="21">
        <v>35.020000000000003</v>
      </c>
      <c r="F11" s="21">
        <v>0</v>
      </c>
      <c r="G11" s="21">
        <v>16.309999999999999</v>
      </c>
      <c r="H11" s="21">
        <v>0</v>
      </c>
      <c r="I11" s="21">
        <v>0</v>
      </c>
    </row>
    <row r="12" spans="1:9" x14ac:dyDescent="0.25">
      <c r="A12" s="21">
        <v>9</v>
      </c>
      <c r="B12" s="21" t="s">
        <v>39</v>
      </c>
      <c r="C12" s="21">
        <v>7065.62</v>
      </c>
      <c r="D12" s="21">
        <v>27.54</v>
      </c>
      <c r="E12" s="21">
        <v>3615.07</v>
      </c>
      <c r="F12" s="21">
        <v>1676.53</v>
      </c>
      <c r="G12" s="21">
        <v>33.85</v>
      </c>
      <c r="H12" s="21">
        <v>46.38</v>
      </c>
      <c r="I12" s="21">
        <v>15.7</v>
      </c>
    </row>
    <row r="13" spans="1:9" x14ac:dyDescent="0.25">
      <c r="A13" s="21">
        <v>10</v>
      </c>
      <c r="B13" s="21" t="s">
        <v>40</v>
      </c>
      <c r="C13" s="21">
        <v>731.55</v>
      </c>
      <c r="D13" s="21">
        <v>0</v>
      </c>
      <c r="E13" s="21">
        <v>8769.32</v>
      </c>
      <c r="F13" s="21">
        <v>0</v>
      </c>
      <c r="G13" s="21">
        <v>92.3</v>
      </c>
      <c r="H13" s="21">
        <v>0</v>
      </c>
      <c r="I13" s="21">
        <v>0</v>
      </c>
    </row>
    <row r="14" spans="1:9" x14ac:dyDescent="0.25">
      <c r="A14" s="21">
        <v>11</v>
      </c>
      <c r="B14" s="21" t="s">
        <v>41</v>
      </c>
      <c r="C14" s="21">
        <v>1007.08</v>
      </c>
      <c r="D14" s="21">
        <v>0.9</v>
      </c>
      <c r="E14" s="21">
        <v>2926.09</v>
      </c>
      <c r="F14" s="21">
        <v>35</v>
      </c>
      <c r="G14" s="21">
        <v>74.400000000000006</v>
      </c>
      <c r="H14" s="21">
        <v>1.2</v>
      </c>
      <c r="I14" s="21">
        <v>0.89</v>
      </c>
    </row>
    <row r="15" spans="1:9" x14ac:dyDescent="0.25">
      <c r="A15" s="21">
        <v>12</v>
      </c>
      <c r="B15" s="21" t="s">
        <v>42</v>
      </c>
      <c r="C15" s="21">
        <v>363.69</v>
      </c>
      <c r="D15" s="21">
        <v>9.94</v>
      </c>
      <c r="E15" s="21">
        <v>365.5</v>
      </c>
      <c r="F15" s="21">
        <v>120.63</v>
      </c>
      <c r="G15" s="21">
        <v>50.12</v>
      </c>
      <c r="H15" s="21">
        <v>33</v>
      </c>
      <c r="I15" s="21">
        <v>16.54</v>
      </c>
    </row>
    <row r="16" spans="1:9" x14ac:dyDescent="0.25">
      <c r="A16" s="21">
        <v>13</v>
      </c>
      <c r="B16" s="21" t="s">
        <v>43</v>
      </c>
      <c r="C16" s="21">
        <v>3362.55</v>
      </c>
      <c r="D16" s="21">
        <v>183.86</v>
      </c>
      <c r="E16" s="21">
        <v>8542.4500000000007</v>
      </c>
      <c r="F16" s="21">
        <v>0</v>
      </c>
      <c r="G16" s="21">
        <v>71.760000000000005</v>
      </c>
      <c r="H16" s="21">
        <v>0</v>
      </c>
      <c r="I16" s="21">
        <v>0</v>
      </c>
    </row>
    <row r="17" spans="1:9" x14ac:dyDescent="0.25">
      <c r="A17" s="21">
        <v>14</v>
      </c>
      <c r="B17" s="21" t="s">
        <v>44</v>
      </c>
      <c r="C17" s="21">
        <v>233.22</v>
      </c>
      <c r="D17" s="21">
        <v>6.52</v>
      </c>
      <c r="E17" s="21">
        <v>95.52</v>
      </c>
      <c r="F17" s="21">
        <v>157.54</v>
      </c>
      <c r="G17" s="21">
        <v>29.06</v>
      </c>
      <c r="H17" s="21">
        <v>164.93</v>
      </c>
      <c r="I17" s="21">
        <v>47.92</v>
      </c>
    </row>
    <row r="18" spans="1:9" x14ac:dyDescent="0.25">
      <c r="A18" s="21">
        <v>15</v>
      </c>
      <c r="B18" s="21" t="s">
        <v>45</v>
      </c>
      <c r="C18" s="21">
        <v>268290.40000000002</v>
      </c>
      <c r="D18" s="21">
        <v>0</v>
      </c>
      <c r="E18" s="21">
        <v>116752.59</v>
      </c>
      <c r="F18" s="21">
        <v>156140.4</v>
      </c>
      <c r="G18" s="21">
        <v>30.32</v>
      </c>
      <c r="H18" s="21">
        <v>133.74</v>
      </c>
      <c r="I18" s="21">
        <v>40.549999999999997</v>
      </c>
    </row>
    <row r="19" spans="1:9" x14ac:dyDescent="0.25">
      <c r="A19" s="21">
        <v>16</v>
      </c>
      <c r="B19" s="21" t="s">
        <v>46</v>
      </c>
      <c r="C19" s="21">
        <v>991.69</v>
      </c>
      <c r="D19" s="21">
        <v>25.87</v>
      </c>
      <c r="E19" s="21">
        <v>1799.2</v>
      </c>
      <c r="F19" s="21">
        <v>871.76</v>
      </c>
      <c r="G19" s="21">
        <v>64.47</v>
      </c>
      <c r="H19" s="21">
        <v>48.45</v>
      </c>
      <c r="I19" s="21">
        <v>31.24</v>
      </c>
    </row>
    <row r="20" spans="1:9" x14ac:dyDescent="0.25">
      <c r="A20" s="21">
        <v>17</v>
      </c>
      <c r="B20" s="21" t="s">
        <v>47</v>
      </c>
      <c r="C20" s="21">
        <v>3233.7</v>
      </c>
      <c r="D20" s="21">
        <v>127.37</v>
      </c>
      <c r="E20" s="21">
        <v>14791.3</v>
      </c>
      <c r="F20" s="21">
        <v>7932.45</v>
      </c>
      <c r="G20" s="21">
        <v>82.06</v>
      </c>
      <c r="H20" s="21">
        <v>53.63</v>
      </c>
      <c r="I20" s="21">
        <v>44.01</v>
      </c>
    </row>
    <row r="21" spans="1:9" x14ac:dyDescent="0.25">
      <c r="A21" s="21">
        <v>18</v>
      </c>
      <c r="B21" s="21" t="s">
        <v>48</v>
      </c>
      <c r="C21" s="21">
        <v>1277.1199999999999</v>
      </c>
      <c r="D21" s="21">
        <v>40.61</v>
      </c>
      <c r="E21" s="21">
        <v>3511.65</v>
      </c>
      <c r="F21" s="21">
        <v>0</v>
      </c>
      <c r="G21" s="21">
        <v>73.33</v>
      </c>
      <c r="H21" s="21">
        <v>0</v>
      </c>
      <c r="I21" s="21">
        <v>0</v>
      </c>
    </row>
    <row r="22" spans="1:9" x14ac:dyDescent="0.25">
      <c r="A22" s="21">
        <v>19</v>
      </c>
      <c r="B22" s="21" t="s">
        <v>49</v>
      </c>
      <c r="C22" s="21">
        <v>861.74</v>
      </c>
      <c r="D22" s="21">
        <v>33.49</v>
      </c>
      <c r="E22" s="21">
        <v>4299.41</v>
      </c>
      <c r="F22" s="21">
        <v>235.51</v>
      </c>
      <c r="G22" s="21">
        <v>83.3</v>
      </c>
      <c r="H22" s="21">
        <v>5.48</v>
      </c>
      <c r="I22" s="21">
        <v>4.5599999999999996</v>
      </c>
    </row>
    <row r="23" spans="1:9" x14ac:dyDescent="0.25">
      <c r="A23" s="21">
        <v>20</v>
      </c>
      <c r="B23" s="21" t="s">
        <v>50</v>
      </c>
      <c r="C23" s="21">
        <v>1065.8800000000001</v>
      </c>
      <c r="D23" s="21">
        <v>21.42</v>
      </c>
      <c r="E23" s="21">
        <v>7054.48</v>
      </c>
      <c r="F23" s="21">
        <v>0</v>
      </c>
      <c r="G23" s="21">
        <v>86.87</v>
      </c>
      <c r="H23" s="21">
        <v>0</v>
      </c>
      <c r="I23" s="21">
        <v>0</v>
      </c>
    </row>
    <row r="24" spans="1:9" x14ac:dyDescent="0.25">
      <c r="A24" s="21">
        <v>21</v>
      </c>
      <c r="B24" s="21" t="s">
        <v>51</v>
      </c>
      <c r="C24" s="21">
        <v>542</v>
      </c>
      <c r="D24" s="21">
        <v>2</v>
      </c>
      <c r="E24" s="21">
        <v>1090</v>
      </c>
      <c r="F24" s="21">
        <v>10</v>
      </c>
      <c r="G24" s="21">
        <v>66.790000000000006</v>
      </c>
      <c r="H24" s="21">
        <v>0.92</v>
      </c>
      <c r="I24" s="21">
        <v>0.61</v>
      </c>
    </row>
    <row r="25" spans="1:9" x14ac:dyDescent="0.25">
      <c r="A25" s="22" t="s">
        <v>83</v>
      </c>
      <c r="B25" s="22" t="s">
        <v>5</v>
      </c>
      <c r="C25" s="22">
        <v>307382.26</v>
      </c>
      <c r="D25" s="22">
        <v>2124.67</v>
      </c>
      <c r="E25" s="22">
        <v>195421.79</v>
      </c>
      <c r="F25" s="22">
        <v>179378.54</v>
      </c>
      <c r="G25" s="22">
        <v>38.869999999999997</v>
      </c>
      <c r="H25" s="22">
        <v>91.79</v>
      </c>
      <c r="I25" s="22">
        <v>35.68</v>
      </c>
    </row>
    <row r="26" spans="1:9" x14ac:dyDescent="0.25">
      <c r="A26" s="21">
        <v>1</v>
      </c>
      <c r="B26" s="21" t="s">
        <v>53</v>
      </c>
      <c r="C26" s="21">
        <v>22043.4</v>
      </c>
      <c r="D26" s="21">
        <v>601.22</v>
      </c>
      <c r="E26" s="21">
        <v>6263.12</v>
      </c>
      <c r="F26" s="21">
        <v>1947.36</v>
      </c>
      <c r="G26" s="21">
        <v>22.13</v>
      </c>
      <c r="H26" s="21">
        <v>31.09</v>
      </c>
      <c r="I26" s="21">
        <v>6.88</v>
      </c>
    </row>
    <row r="27" spans="1:9" x14ac:dyDescent="0.25">
      <c r="A27" s="21">
        <v>2</v>
      </c>
      <c r="B27" s="21" t="s">
        <v>54</v>
      </c>
      <c r="C27" s="21">
        <v>3680.67</v>
      </c>
      <c r="D27" s="21">
        <v>0</v>
      </c>
      <c r="E27" s="21">
        <v>405.92</v>
      </c>
      <c r="F27" s="21">
        <v>0</v>
      </c>
      <c r="G27" s="21">
        <v>9.51</v>
      </c>
      <c r="H27" s="21">
        <v>0</v>
      </c>
      <c r="I27" s="21">
        <v>0</v>
      </c>
    </row>
    <row r="28" spans="1:9" x14ac:dyDescent="0.25">
      <c r="A28" s="21">
        <v>3</v>
      </c>
      <c r="B28" s="21" t="s">
        <v>55</v>
      </c>
      <c r="C28" s="21">
        <v>12482.43</v>
      </c>
      <c r="D28" s="21">
        <v>0</v>
      </c>
      <c r="E28" s="21">
        <v>371.85</v>
      </c>
      <c r="F28" s="21">
        <v>185.77</v>
      </c>
      <c r="G28" s="21">
        <v>2.89</v>
      </c>
      <c r="H28" s="21">
        <v>49.96</v>
      </c>
      <c r="I28" s="21">
        <v>1.45</v>
      </c>
    </row>
    <row r="29" spans="1:9" x14ac:dyDescent="0.25">
      <c r="A29" s="21">
        <v>4</v>
      </c>
      <c r="B29" s="21" t="s">
        <v>56</v>
      </c>
      <c r="C29" s="21">
        <v>3153.35</v>
      </c>
      <c r="D29" s="21">
        <v>3145</v>
      </c>
      <c r="E29" s="21">
        <v>3311.65</v>
      </c>
      <c r="F29" s="21">
        <v>2800.07</v>
      </c>
      <c r="G29" s="21">
        <v>51.22</v>
      </c>
      <c r="H29" s="21">
        <v>84.55</v>
      </c>
      <c r="I29" s="21">
        <v>43.31</v>
      </c>
    </row>
    <row r="30" spans="1:9" x14ac:dyDescent="0.25">
      <c r="A30" s="21">
        <v>5</v>
      </c>
      <c r="B30" s="21" t="s">
        <v>57</v>
      </c>
      <c r="C30" s="21">
        <v>12063.99</v>
      </c>
      <c r="D30" s="21">
        <v>0</v>
      </c>
      <c r="E30" s="21">
        <v>4159.01</v>
      </c>
      <c r="F30" s="21">
        <v>47.43</v>
      </c>
      <c r="G30" s="21">
        <v>25.64</v>
      </c>
      <c r="H30" s="21">
        <v>1.1399999999999999</v>
      </c>
      <c r="I30" s="21">
        <v>0.28999999999999998</v>
      </c>
    </row>
    <row r="31" spans="1:9" x14ac:dyDescent="0.25">
      <c r="A31" s="21">
        <v>6</v>
      </c>
      <c r="B31" s="21" t="s">
        <v>58</v>
      </c>
      <c r="C31" s="21">
        <v>2638</v>
      </c>
      <c r="D31" s="21">
        <v>0</v>
      </c>
      <c r="E31" s="21">
        <v>41</v>
      </c>
      <c r="F31" s="21">
        <v>0</v>
      </c>
      <c r="G31" s="21">
        <v>1.53</v>
      </c>
      <c r="H31" s="21">
        <v>0</v>
      </c>
      <c r="I31" s="21">
        <v>0</v>
      </c>
    </row>
    <row r="32" spans="1:9" x14ac:dyDescent="0.25">
      <c r="A32" s="21">
        <v>7</v>
      </c>
      <c r="B32" s="21" t="s">
        <v>59</v>
      </c>
      <c r="C32" s="21">
        <v>3.35</v>
      </c>
      <c r="D32" s="21">
        <v>0</v>
      </c>
      <c r="E32" s="21">
        <v>0</v>
      </c>
      <c r="F32" s="21">
        <v>0</v>
      </c>
      <c r="G32" s="21">
        <v>0</v>
      </c>
      <c r="H32" s="21"/>
      <c r="I32" s="21">
        <v>0</v>
      </c>
    </row>
    <row r="33" spans="1:9" x14ac:dyDescent="0.25">
      <c r="A33" s="21">
        <v>8</v>
      </c>
      <c r="B33" s="21" t="s">
        <v>60</v>
      </c>
      <c r="C33" s="21">
        <v>150.6</v>
      </c>
      <c r="D33" s="21">
        <v>0</v>
      </c>
      <c r="E33" s="21">
        <v>424.86</v>
      </c>
      <c r="F33" s="21">
        <v>0</v>
      </c>
      <c r="G33" s="21">
        <v>73.83</v>
      </c>
      <c r="H33" s="21">
        <v>0</v>
      </c>
      <c r="I33" s="21">
        <v>0</v>
      </c>
    </row>
    <row r="34" spans="1:9" x14ac:dyDescent="0.25">
      <c r="A34" s="21">
        <v>9</v>
      </c>
      <c r="B34" s="21" t="s">
        <v>61</v>
      </c>
      <c r="C34" s="21">
        <v>80.47</v>
      </c>
      <c r="D34" s="21">
        <v>0</v>
      </c>
      <c r="E34" s="21">
        <v>6043.22</v>
      </c>
      <c r="F34" s="21">
        <v>5534.64</v>
      </c>
      <c r="G34" s="21">
        <v>98.69</v>
      </c>
      <c r="H34" s="21">
        <v>91.58</v>
      </c>
      <c r="I34" s="21">
        <v>90.38</v>
      </c>
    </row>
    <row r="35" spans="1:9" x14ac:dyDescent="0.25">
      <c r="A35" s="21">
        <v>10</v>
      </c>
      <c r="B35" s="21" t="s">
        <v>62</v>
      </c>
      <c r="C35" s="21">
        <v>9.7799999999999994</v>
      </c>
      <c r="D35" s="21">
        <v>0</v>
      </c>
      <c r="E35" s="21">
        <v>0</v>
      </c>
      <c r="F35" s="21">
        <v>0</v>
      </c>
      <c r="G35" s="21">
        <v>0</v>
      </c>
      <c r="H35" s="21"/>
      <c r="I35" s="21">
        <v>0</v>
      </c>
    </row>
    <row r="36" spans="1:9" x14ac:dyDescent="0.25">
      <c r="A36" s="21">
        <v>11</v>
      </c>
      <c r="B36" s="21" t="s">
        <v>84</v>
      </c>
      <c r="C36" s="21">
        <v>0</v>
      </c>
      <c r="D36" s="21">
        <v>0</v>
      </c>
      <c r="E36" s="21">
        <v>1571.11</v>
      </c>
      <c r="F36" s="21">
        <v>1134.08</v>
      </c>
      <c r="G36" s="21">
        <v>100</v>
      </c>
      <c r="H36" s="21">
        <v>72.180000000000007</v>
      </c>
      <c r="I36" s="21">
        <v>72.180000000000007</v>
      </c>
    </row>
    <row r="37" spans="1:9" x14ac:dyDescent="0.25">
      <c r="A37" s="22" t="s">
        <v>85</v>
      </c>
      <c r="B37" s="22" t="s">
        <v>5</v>
      </c>
      <c r="C37" s="22">
        <f>SUM(C26:C36)</f>
        <v>56306.039999999994</v>
      </c>
      <c r="D37" s="22">
        <v>3746.22</v>
      </c>
      <c r="E37" s="22">
        <v>22591.74</v>
      </c>
      <c r="F37" s="22">
        <v>11649.35</v>
      </c>
      <c r="G37" s="22">
        <v>28.57</v>
      </c>
      <c r="H37" s="22">
        <v>51.56</v>
      </c>
      <c r="I37" s="22">
        <v>14.73</v>
      </c>
    </row>
    <row r="38" spans="1:9" x14ac:dyDescent="0.25">
      <c r="A38" s="21">
        <v>1</v>
      </c>
      <c r="B38" s="21" t="s">
        <v>64</v>
      </c>
      <c r="C38" s="21">
        <v>23492.38</v>
      </c>
      <c r="D38" s="21">
        <v>1198.25</v>
      </c>
      <c r="E38" s="21">
        <v>43353.94</v>
      </c>
      <c r="F38" s="21">
        <v>63740.08</v>
      </c>
      <c r="G38" s="21">
        <v>64.86</v>
      </c>
      <c r="H38" s="21">
        <v>147.02000000000001</v>
      </c>
      <c r="I38" s="21">
        <v>95.35</v>
      </c>
    </row>
    <row r="39" spans="1:9" x14ac:dyDescent="0.25">
      <c r="A39" s="22" t="s">
        <v>86</v>
      </c>
      <c r="B39" s="22" t="s">
        <v>5</v>
      </c>
      <c r="C39" s="22">
        <v>23492.38</v>
      </c>
      <c r="D39" s="22">
        <v>1198.25</v>
      </c>
      <c r="E39" s="22">
        <v>43353.94</v>
      </c>
      <c r="F39" s="22">
        <v>63740.08</v>
      </c>
      <c r="G39" s="22">
        <v>64.86</v>
      </c>
      <c r="H39" s="22">
        <v>147.02000000000001</v>
      </c>
      <c r="I39" s="22">
        <v>95.35</v>
      </c>
    </row>
    <row r="40" spans="1:9" x14ac:dyDescent="0.25">
      <c r="A40" s="21">
        <v>1</v>
      </c>
      <c r="B40" s="21" t="s">
        <v>66</v>
      </c>
      <c r="C40" s="21">
        <v>9400.9699999999993</v>
      </c>
      <c r="D40" s="21">
        <v>1604.14</v>
      </c>
      <c r="E40" s="21">
        <v>125075.8</v>
      </c>
      <c r="F40" s="21">
        <v>0</v>
      </c>
      <c r="G40" s="21">
        <v>93.01</v>
      </c>
      <c r="H40" s="21">
        <v>0</v>
      </c>
      <c r="I40" s="21">
        <v>0</v>
      </c>
    </row>
    <row r="41" spans="1:9" x14ac:dyDescent="0.25">
      <c r="A41" s="21">
        <v>2</v>
      </c>
      <c r="B41" s="21" t="s">
        <v>67</v>
      </c>
      <c r="C41" s="21">
        <v>998.92</v>
      </c>
      <c r="D41" s="21">
        <v>2.58</v>
      </c>
      <c r="E41" s="21">
        <v>4985.21</v>
      </c>
      <c r="F41" s="21">
        <v>4985.21</v>
      </c>
      <c r="G41" s="21">
        <v>83.31</v>
      </c>
      <c r="H41" s="21">
        <v>100</v>
      </c>
      <c r="I41" s="21">
        <v>83.31</v>
      </c>
    </row>
    <row r="42" spans="1:9" x14ac:dyDescent="0.25">
      <c r="A42" s="21">
        <v>3</v>
      </c>
      <c r="B42" s="21" t="s">
        <v>68</v>
      </c>
      <c r="C42" s="21">
        <v>2459.31</v>
      </c>
      <c r="D42" s="21">
        <v>34.56</v>
      </c>
      <c r="E42" s="21">
        <v>3773.21</v>
      </c>
      <c r="F42" s="21">
        <v>2958.54</v>
      </c>
      <c r="G42" s="21">
        <v>60.54</v>
      </c>
      <c r="H42" s="21">
        <v>78.41</v>
      </c>
      <c r="I42" s="21">
        <v>47.47</v>
      </c>
    </row>
    <row r="43" spans="1:9" x14ac:dyDescent="0.25">
      <c r="A43" s="21">
        <v>4</v>
      </c>
      <c r="B43" s="21" t="s">
        <v>69</v>
      </c>
      <c r="C43" s="21">
        <v>624.22</v>
      </c>
      <c r="D43" s="21">
        <v>0</v>
      </c>
      <c r="E43" s="21">
        <v>1758.28</v>
      </c>
      <c r="F43" s="21">
        <v>0</v>
      </c>
      <c r="G43" s="21">
        <v>73.8</v>
      </c>
      <c r="H43" s="21">
        <v>0</v>
      </c>
      <c r="I43" s="21">
        <v>0</v>
      </c>
    </row>
    <row r="44" spans="1:9" s="194" customFormat="1" x14ac:dyDescent="0.25">
      <c r="A44" s="21" t="s">
        <v>109</v>
      </c>
      <c r="B44" s="21" t="s">
        <v>5</v>
      </c>
      <c r="C44" s="21">
        <f t="shared" ref="C44:I44" si="0">SUM(C40:C43)</f>
        <v>13483.419999999998</v>
      </c>
      <c r="D44" s="21">
        <f t="shared" si="0"/>
        <v>1641.28</v>
      </c>
      <c r="E44" s="21">
        <f t="shared" si="0"/>
        <v>135592.5</v>
      </c>
      <c r="F44" s="21">
        <f t="shared" si="0"/>
        <v>7943.75</v>
      </c>
      <c r="G44" s="21">
        <f t="shared" si="0"/>
        <v>310.65999999999997</v>
      </c>
      <c r="H44" s="21">
        <f t="shared" si="0"/>
        <v>178.41</v>
      </c>
      <c r="I44" s="21">
        <f t="shared" si="0"/>
        <v>130.78</v>
      </c>
    </row>
    <row r="45" spans="1:9" x14ac:dyDescent="0.25">
      <c r="A45" s="22" t="s">
        <v>87</v>
      </c>
      <c r="B45" s="22" t="s">
        <v>5</v>
      </c>
      <c r="C45" s="22">
        <v>400844.1</v>
      </c>
      <c r="D45" s="22">
        <v>8710.42</v>
      </c>
      <c r="E45" s="22">
        <v>396959.97</v>
      </c>
      <c r="F45" s="22">
        <v>262711.71999999997</v>
      </c>
      <c r="G45" s="22">
        <v>66</v>
      </c>
      <c r="H45" s="22">
        <v>468.78</v>
      </c>
      <c r="I45" s="22">
        <v>34</v>
      </c>
    </row>
    <row r="46" spans="1:9" x14ac:dyDescent="0.25">
      <c r="A46" s="21">
        <v>1</v>
      </c>
      <c r="B46" s="21" t="s">
        <v>99</v>
      </c>
      <c r="C46" s="21">
        <v>0</v>
      </c>
      <c r="D46" s="21">
        <v>0</v>
      </c>
      <c r="E46" s="21">
        <v>15623.63</v>
      </c>
      <c r="F46" s="21">
        <v>0</v>
      </c>
      <c r="G46" s="21">
        <v>100</v>
      </c>
      <c r="H46" s="21">
        <v>0</v>
      </c>
      <c r="I46" s="21">
        <v>0</v>
      </c>
    </row>
    <row r="47" spans="1:9" x14ac:dyDescent="0.25">
      <c r="A47" s="21">
        <v>2</v>
      </c>
      <c r="B47" s="21" t="s">
        <v>100</v>
      </c>
      <c r="C47" s="21">
        <v>0</v>
      </c>
      <c r="D47" s="21">
        <v>0</v>
      </c>
      <c r="E47" s="21">
        <v>48388.51</v>
      </c>
      <c r="F47" s="21">
        <v>0</v>
      </c>
      <c r="G47" s="21">
        <v>100</v>
      </c>
      <c r="H47" s="21">
        <v>0</v>
      </c>
      <c r="I47" s="21">
        <v>0</v>
      </c>
    </row>
    <row r="48" spans="1:9" x14ac:dyDescent="0.25">
      <c r="A48" s="22" t="s">
        <v>88</v>
      </c>
      <c r="B48" s="22" t="s">
        <v>5</v>
      </c>
      <c r="C48" s="22">
        <v>400664.12</v>
      </c>
      <c r="D48" s="22">
        <v>8710.42</v>
      </c>
      <c r="E48" s="22">
        <v>460972.11</v>
      </c>
      <c r="F48" s="22">
        <v>262711.71999999997</v>
      </c>
      <c r="G48" s="22">
        <v>53.49</v>
      </c>
      <c r="H48" s="22">
        <v>56.99</v>
      </c>
      <c r="I48" s="22">
        <v>30.48</v>
      </c>
    </row>
  </sheetData>
  <mergeCells count="2">
    <mergeCell ref="A1:I1"/>
    <mergeCell ref="A2:I2"/>
  </mergeCells>
  <pageMargins left="0.7" right="0.7" top="0.75" bottom="0.75" header="0.3" footer="0.3"/>
  <pageSetup scale="90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"/>
  <sheetViews>
    <sheetView workbookViewId="0">
      <selection activeCell="G44" sqref="G44"/>
    </sheetView>
  </sheetViews>
  <sheetFormatPr defaultColWidth="10.140625" defaultRowHeight="15" x14ac:dyDescent="0.25"/>
  <cols>
    <col min="1" max="1" width="9.140625" customWidth="1"/>
    <col min="2" max="2" width="11" customWidth="1"/>
    <col min="4" max="4" width="13.140625"/>
  </cols>
  <sheetData>
    <row r="1" spans="1:11" ht="15.75" customHeight="1" x14ac:dyDescent="0.25">
      <c r="A1" s="355" t="s">
        <v>72</v>
      </c>
      <c r="B1" s="356"/>
      <c r="C1" s="356"/>
      <c r="D1" s="356"/>
      <c r="E1" s="356"/>
      <c r="F1" s="356"/>
      <c r="G1" s="356"/>
      <c r="H1" s="356"/>
      <c r="I1" s="356"/>
      <c r="J1" s="356"/>
      <c r="K1" s="356"/>
    </row>
    <row r="2" spans="1:11" x14ac:dyDescent="0.25">
      <c r="A2" s="357" t="s">
        <v>73</v>
      </c>
      <c r="B2" s="356"/>
      <c r="C2" s="356"/>
      <c r="D2" s="356"/>
      <c r="E2" s="356"/>
      <c r="F2" s="356"/>
      <c r="G2" s="356"/>
      <c r="H2" s="356"/>
      <c r="I2" s="356"/>
      <c r="J2" s="356"/>
      <c r="K2" s="356"/>
    </row>
    <row r="3" spans="1:11" ht="30" x14ac:dyDescent="0.25">
      <c r="A3" s="17" t="s">
        <v>74</v>
      </c>
      <c r="B3" s="17" t="s">
        <v>24</v>
      </c>
      <c r="C3" s="17" t="s">
        <v>75</v>
      </c>
      <c r="D3" s="17" t="s">
        <v>76</v>
      </c>
      <c r="E3" s="17" t="s">
        <v>77</v>
      </c>
      <c r="F3" s="17" t="s">
        <v>78</v>
      </c>
      <c r="G3" s="17" t="s">
        <v>110</v>
      </c>
      <c r="H3" s="17" t="s">
        <v>79</v>
      </c>
      <c r="I3" s="17" t="s">
        <v>80</v>
      </c>
      <c r="J3" s="17" t="s">
        <v>81</v>
      </c>
      <c r="K3" s="17" t="s">
        <v>82</v>
      </c>
    </row>
    <row r="4" spans="1:11" x14ac:dyDescent="0.25">
      <c r="A4" s="19">
        <v>1</v>
      </c>
      <c r="B4" s="19" t="s">
        <v>31</v>
      </c>
      <c r="C4" s="19">
        <v>332</v>
      </c>
      <c r="D4" s="19">
        <v>2211.88</v>
      </c>
      <c r="E4" s="19">
        <v>597.65</v>
      </c>
      <c r="F4" s="19">
        <v>414.73</v>
      </c>
      <c r="G4" s="19">
        <v>69</v>
      </c>
      <c r="H4" s="19">
        <v>182.92</v>
      </c>
      <c r="I4" s="19">
        <v>31</v>
      </c>
      <c r="J4" s="19">
        <v>182.92</v>
      </c>
      <c r="K4" s="19">
        <v>8</v>
      </c>
    </row>
    <row r="5" spans="1:11" x14ac:dyDescent="0.25">
      <c r="A5" s="19">
        <v>2</v>
      </c>
      <c r="B5" s="19" t="s">
        <v>32</v>
      </c>
      <c r="C5" s="19">
        <v>92</v>
      </c>
      <c r="D5" s="19">
        <v>348.15</v>
      </c>
      <c r="E5" s="19">
        <v>0</v>
      </c>
      <c r="F5" s="19">
        <v>0</v>
      </c>
      <c r="G5" s="19"/>
      <c r="H5" s="19">
        <v>0</v>
      </c>
      <c r="I5" s="19"/>
      <c r="J5" s="19">
        <v>0.34</v>
      </c>
      <c r="K5" s="19">
        <v>0</v>
      </c>
    </row>
    <row r="6" spans="1:11" x14ac:dyDescent="0.25">
      <c r="A6" s="19">
        <v>3</v>
      </c>
      <c r="B6" s="19" t="s">
        <v>33</v>
      </c>
      <c r="C6" s="19">
        <v>1586</v>
      </c>
      <c r="D6" s="19">
        <v>6004.78</v>
      </c>
      <c r="E6" s="19">
        <v>0</v>
      </c>
      <c r="F6" s="19">
        <v>0</v>
      </c>
      <c r="G6" s="19"/>
      <c r="H6" s="19">
        <v>0</v>
      </c>
      <c r="I6" s="19"/>
      <c r="J6" s="19">
        <v>0</v>
      </c>
      <c r="K6" s="19">
        <v>0</v>
      </c>
    </row>
    <row r="7" spans="1:11" x14ac:dyDescent="0.25">
      <c r="A7" s="19">
        <v>4</v>
      </c>
      <c r="B7" s="19" t="s">
        <v>34</v>
      </c>
      <c r="C7" s="19">
        <v>1266</v>
      </c>
      <c r="D7" s="19">
        <v>3766.78</v>
      </c>
      <c r="E7" s="19">
        <v>1567</v>
      </c>
      <c r="F7" s="19">
        <v>103</v>
      </c>
      <c r="G7" s="19">
        <v>7</v>
      </c>
      <c r="H7" s="19">
        <v>1464</v>
      </c>
      <c r="I7" s="19">
        <v>93</v>
      </c>
      <c r="J7" s="19">
        <v>1571.32</v>
      </c>
      <c r="K7" s="19">
        <v>42</v>
      </c>
    </row>
    <row r="8" spans="1:11" x14ac:dyDescent="0.25">
      <c r="A8" s="19">
        <v>5</v>
      </c>
      <c r="B8" s="19" t="s">
        <v>35</v>
      </c>
      <c r="C8" s="19">
        <v>68</v>
      </c>
      <c r="D8" s="19">
        <v>89.96</v>
      </c>
      <c r="E8" s="19">
        <v>0</v>
      </c>
      <c r="F8" s="19">
        <v>0</v>
      </c>
      <c r="G8" s="19"/>
      <c r="H8" s="19">
        <v>0</v>
      </c>
      <c r="I8" s="19"/>
      <c r="J8" s="19">
        <v>0</v>
      </c>
      <c r="K8" s="19">
        <v>0</v>
      </c>
    </row>
    <row r="9" spans="1:11" x14ac:dyDescent="0.25">
      <c r="A9" s="19">
        <v>6</v>
      </c>
      <c r="B9" s="19" t="s">
        <v>36</v>
      </c>
      <c r="C9" s="19">
        <v>2029</v>
      </c>
      <c r="D9" s="19">
        <v>7915.94</v>
      </c>
      <c r="E9" s="19">
        <v>237.65</v>
      </c>
      <c r="F9" s="19">
        <v>235.54</v>
      </c>
      <c r="G9" s="19">
        <v>99</v>
      </c>
      <c r="H9" s="19">
        <v>2.11</v>
      </c>
      <c r="I9" s="19">
        <v>1</v>
      </c>
      <c r="J9" s="19">
        <v>743.02</v>
      </c>
      <c r="K9" s="19">
        <v>9</v>
      </c>
    </row>
    <row r="10" spans="1:11" x14ac:dyDescent="0.25">
      <c r="A10" s="19">
        <v>7</v>
      </c>
      <c r="B10" s="19" t="s">
        <v>37</v>
      </c>
      <c r="C10" s="19">
        <v>711</v>
      </c>
      <c r="D10" s="19">
        <v>1436.69</v>
      </c>
      <c r="E10" s="19">
        <v>285.88</v>
      </c>
      <c r="F10" s="19">
        <v>285.88</v>
      </c>
      <c r="G10" s="19">
        <v>100</v>
      </c>
      <c r="H10" s="19">
        <v>0</v>
      </c>
      <c r="I10" s="19">
        <v>0</v>
      </c>
      <c r="J10" s="19">
        <v>101.12</v>
      </c>
      <c r="K10" s="19">
        <v>7</v>
      </c>
    </row>
    <row r="11" spans="1:11" x14ac:dyDescent="0.25">
      <c r="A11" s="19">
        <v>8</v>
      </c>
      <c r="B11" s="19" t="s">
        <v>38</v>
      </c>
      <c r="C11" s="19">
        <v>9</v>
      </c>
      <c r="D11" s="19">
        <v>35.020000000000003</v>
      </c>
      <c r="E11" s="19">
        <v>0</v>
      </c>
      <c r="F11" s="19">
        <v>0</v>
      </c>
      <c r="G11" s="19"/>
      <c r="H11" s="19">
        <v>0</v>
      </c>
      <c r="I11" s="19"/>
      <c r="J11" s="19">
        <v>0</v>
      </c>
      <c r="K11" s="19">
        <v>0</v>
      </c>
    </row>
    <row r="12" spans="1:11" x14ac:dyDescent="0.25">
      <c r="A12" s="19">
        <v>9</v>
      </c>
      <c r="B12" s="19" t="s">
        <v>39</v>
      </c>
      <c r="C12" s="19">
        <v>243</v>
      </c>
      <c r="D12" s="19">
        <v>3615.05</v>
      </c>
      <c r="E12" s="19">
        <v>156.18</v>
      </c>
      <c r="F12" s="19">
        <v>139.02000000000001</v>
      </c>
      <c r="G12" s="19">
        <v>89</v>
      </c>
      <c r="H12" s="19">
        <v>17.16</v>
      </c>
      <c r="I12" s="19">
        <v>11</v>
      </c>
      <c r="J12" s="19">
        <v>218.29</v>
      </c>
      <c r="K12" s="19">
        <v>6</v>
      </c>
    </row>
    <row r="13" spans="1:11" x14ac:dyDescent="0.25">
      <c r="A13" s="19">
        <v>10</v>
      </c>
      <c r="B13" s="19" t="s">
        <v>40</v>
      </c>
      <c r="C13" s="19">
        <v>392</v>
      </c>
      <c r="D13" s="19">
        <v>8769.32</v>
      </c>
      <c r="E13" s="19">
        <v>7565.8</v>
      </c>
      <c r="F13" s="19">
        <v>105.45</v>
      </c>
      <c r="G13" s="19">
        <v>1</v>
      </c>
      <c r="H13" s="19">
        <v>7460.35</v>
      </c>
      <c r="I13" s="19">
        <v>99</v>
      </c>
      <c r="J13" s="19">
        <v>7494.75</v>
      </c>
      <c r="K13" s="19">
        <v>85</v>
      </c>
    </row>
    <row r="14" spans="1:11" x14ac:dyDescent="0.25">
      <c r="A14" s="19">
        <v>11</v>
      </c>
      <c r="B14" s="19" t="s">
        <v>41</v>
      </c>
      <c r="C14" s="19">
        <v>302</v>
      </c>
      <c r="D14" s="19">
        <v>2926.09</v>
      </c>
      <c r="E14" s="19">
        <v>1537.42</v>
      </c>
      <c r="F14" s="19">
        <v>106.93</v>
      </c>
      <c r="G14" s="19">
        <v>7</v>
      </c>
      <c r="H14" s="19">
        <v>1430.49</v>
      </c>
      <c r="I14" s="19">
        <v>93</v>
      </c>
      <c r="J14" s="19">
        <v>1572.02</v>
      </c>
      <c r="K14" s="19">
        <v>54</v>
      </c>
    </row>
    <row r="15" spans="1:11" x14ac:dyDescent="0.25">
      <c r="A15" s="19">
        <v>12</v>
      </c>
      <c r="B15" s="19" t="s">
        <v>42</v>
      </c>
      <c r="C15" s="19">
        <v>80</v>
      </c>
      <c r="D15" s="19">
        <v>365.5</v>
      </c>
      <c r="E15" s="19">
        <v>47.05</v>
      </c>
      <c r="F15" s="19">
        <v>0</v>
      </c>
      <c r="G15" s="19">
        <v>0</v>
      </c>
      <c r="H15" s="19">
        <v>47.05</v>
      </c>
      <c r="I15" s="19">
        <v>100</v>
      </c>
      <c r="J15" s="19">
        <v>47.05</v>
      </c>
      <c r="K15" s="19">
        <v>13</v>
      </c>
    </row>
    <row r="16" spans="1:11" x14ac:dyDescent="0.25">
      <c r="A16" s="19">
        <v>13</v>
      </c>
      <c r="B16" s="19" t="s">
        <v>43</v>
      </c>
      <c r="C16" s="19">
        <v>2255</v>
      </c>
      <c r="D16" s="19">
        <v>8542.4500000000007</v>
      </c>
      <c r="E16" s="19">
        <v>0</v>
      </c>
      <c r="F16" s="19">
        <v>0</v>
      </c>
      <c r="G16" s="19"/>
      <c r="H16" s="19">
        <v>0</v>
      </c>
      <c r="I16" s="19"/>
      <c r="J16" s="19">
        <v>4286.99</v>
      </c>
      <c r="K16" s="19">
        <v>50</v>
      </c>
    </row>
    <row r="17" spans="1:11" x14ac:dyDescent="0.25">
      <c r="A17" s="19">
        <v>14</v>
      </c>
      <c r="B17" s="19" t="s">
        <v>44</v>
      </c>
      <c r="C17" s="19">
        <v>44</v>
      </c>
      <c r="D17" s="19">
        <v>95.52</v>
      </c>
      <c r="E17" s="19">
        <v>5.23</v>
      </c>
      <c r="F17" s="19">
        <v>0</v>
      </c>
      <c r="G17" s="19">
        <v>0</v>
      </c>
      <c r="H17" s="19">
        <v>5.23</v>
      </c>
      <c r="I17" s="19">
        <v>100</v>
      </c>
      <c r="J17" s="19">
        <v>5.23</v>
      </c>
      <c r="K17" s="19">
        <v>5</v>
      </c>
    </row>
    <row r="18" spans="1:11" x14ac:dyDescent="0.25">
      <c r="A18" s="19">
        <v>15</v>
      </c>
      <c r="B18" s="19" t="s">
        <v>45</v>
      </c>
      <c r="C18" s="19">
        <v>67511</v>
      </c>
      <c r="D18" s="19">
        <v>116752.59</v>
      </c>
      <c r="E18" s="19">
        <v>28301.42</v>
      </c>
      <c r="F18" s="19">
        <v>20763.02</v>
      </c>
      <c r="G18" s="19">
        <v>73</v>
      </c>
      <c r="H18" s="19">
        <v>7538.4</v>
      </c>
      <c r="I18" s="19">
        <v>27</v>
      </c>
      <c r="J18" s="19">
        <v>4190.6899999999996</v>
      </c>
      <c r="K18" s="19">
        <v>4</v>
      </c>
    </row>
    <row r="19" spans="1:11" x14ac:dyDescent="0.25">
      <c r="A19" s="19">
        <v>16</v>
      </c>
      <c r="B19" s="19" t="s">
        <v>46</v>
      </c>
      <c r="C19" s="19">
        <v>666</v>
      </c>
      <c r="D19" s="19">
        <v>1799.15</v>
      </c>
      <c r="E19" s="19">
        <v>187.78</v>
      </c>
      <c r="F19" s="19">
        <v>30.16</v>
      </c>
      <c r="G19" s="19">
        <v>16</v>
      </c>
      <c r="H19" s="19">
        <v>157.62</v>
      </c>
      <c r="I19" s="19">
        <v>84</v>
      </c>
      <c r="J19" s="19">
        <v>139.43</v>
      </c>
      <c r="K19" s="19">
        <v>8</v>
      </c>
    </row>
    <row r="20" spans="1:11" x14ac:dyDescent="0.25">
      <c r="A20" s="19">
        <v>17</v>
      </c>
      <c r="B20" s="19" t="s">
        <v>47</v>
      </c>
      <c r="C20" s="19">
        <v>4411</v>
      </c>
      <c r="D20" s="19">
        <v>14791.3</v>
      </c>
      <c r="E20" s="19">
        <v>1270</v>
      </c>
      <c r="F20" s="19">
        <v>1075</v>
      </c>
      <c r="G20" s="19">
        <v>85</v>
      </c>
      <c r="H20" s="19">
        <v>195</v>
      </c>
      <c r="I20" s="19">
        <v>15</v>
      </c>
      <c r="J20" s="19">
        <v>1270</v>
      </c>
      <c r="K20" s="19">
        <v>9</v>
      </c>
    </row>
    <row r="21" spans="1:11" x14ac:dyDescent="0.25">
      <c r="A21" s="19">
        <v>18</v>
      </c>
      <c r="B21" s="19" t="s">
        <v>48</v>
      </c>
      <c r="C21" s="19">
        <v>738</v>
      </c>
      <c r="D21" s="19">
        <v>3511.64</v>
      </c>
      <c r="E21" s="19">
        <v>858.66</v>
      </c>
      <c r="F21" s="19">
        <v>300.01</v>
      </c>
      <c r="G21" s="19">
        <v>35</v>
      </c>
      <c r="H21" s="19">
        <v>558.65</v>
      </c>
      <c r="I21" s="19">
        <v>65</v>
      </c>
      <c r="J21" s="19">
        <v>1157.07</v>
      </c>
      <c r="K21" s="19">
        <v>33</v>
      </c>
    </row>
    <row r="22" spans="1:11" x14ac:dyDescent="0.25">
      <c r="A22" s="19">
        <v>19</v>
      </c>
      <c r="B22" s="19" t="s">
        <v>49</v>
      </c>
      <c r="C22" s="19">
        <v>1268</v>
      </c>
      <c r="D22" s="19">
        <v>4299.41</v>
      </c>
      <c r="E22" s="19">
        <v>117.74</v>
      </c>
      <c r="F22" s="19">
        <v>51.96</v>
      </c>
      <c r="G22" s="19">
        <v>44</v>
      </c>
      <c r="H22" s="19">
        <v>65.78</v>
      </c>
      <c r="I22" s="19">
        <v>56</v>
      </c>
      <c r="J22" s="19">
        <v>134.87</v>
      </c>
      <c r="K22" s="19">
        <v>3</v>
      </c>
    </row>
    <row r="23" spans="1:11" x14ac:dyDescent="0.25">
      <c r="A23" s="19">
        <v>20</v>
      </c>
      <c r="B23" s="19" t="s">
        <v>50</v>
      </c>
      <c r="C23" s="19">
        <v>994</v>
      </c>
      <c r="D23" s="19">
        <v>7054.47</v>
      </c>
      <c r="E23" s="19">
        <v>860</v>
      </c>
      <c r="F23" s="19">
        <v>680</v>
      </c>
      <c r="G23" s="19">
        <v>79</v>
      </c>
      <c r="H23" s="19">
        <v>180</v>
      </c>
      <c r="I23" s="19">
        <v>21</v>
      </c>
      <c r="J23" s="19">
        <v>256.79000000000002</v>
      </c>
      <c r="K23" s="19">
        <v>4</v>
      </c>
    </row>
    <row r="24" spans="1:11" x14ac:dyDescent="0.25">
      <c r="A24" s="19">
        <v>21</v>
      </c>
      <c r="B24" s="19" t="s">
        <v>51</v>
      </c>
      <c r="C24" s="19">
        <v>307</v>
      </c>
      <c r="D24" s="19">
        <v>1090</v>
      </c>
      <c r="E24" s="19">
        <v>0</v>
      </c>
      <c r="F24" s="19">
        <v>0</v>
      </c>
      <c r="G24" s="19"/>
      <c r="H24" s="19">
        <v>0</v>
      </c>
      <c r="I24" s="19"/>
      <c r="J24" s="19">
        <v>40</v>
      </c>
      <c r="K24" s="19">
        <v>4</v>
      </c>
    </row>
    <row r="25" spans="1:11" x14ac:dyDescent="0.25">
      <c r="A25" s="20" t="s">
        <v>83</v>
      </c>
      <c r="B25" s="20" t="s">
        <v>5</v>
      </c>
      <c r="C25" s="20">
        <v>85304</v>
      </c>
      <c r="D25" s="20">
        <v>195421.69</v>
      </c>
      <c r="E25" s="20">
        <v>43595.46</v>
      </c>
      <c r="F25" s="20">
        <v>24290.7</v>
      </c>
      <c r="G25" s="20">
        <v>56</v>
      </c>
      <c r="H25" s="20">
        <v>19304.759999999998</v>
      </c>
      <c r="I25" s="20">
        <v>44</v>
      </c>
      <c r="J25" s="20">
        <v>23411.9</v>
      </c>
      <c r="K25" s="20">
        <v>12</v>
      </c>
    </row>
    <row r="26" spans="1:11" x14ac:dyDescent="0.25">
      <c r="A26" s="21">
        <v>1</v>
      </c>
      <c r="B26" s="21" t="s">
        <v>53</v>
      </c>
      <c r="C26" s="21">
        <v>2795</v>
      </c>
      <c r="D26" s="21">
        <v>6263.12</v>
      </c>
      <c r="E26" s="21">
        <v>682.43</v>
      </c>
      <c r="F26" s="21">
        <v>639.07000000000005</v>
      </c>
      <c r="G26" s="21">
        <v>94</v>
      </c>
      <c r="H26" s="21">
        <v>43.36</v>
      </c>
      <c r="I26" s="21">
        <v>6</v>
      </c>
      <c r="J26" s="21">
        <v>81.75</v>
      </c>
      <c r="K26" s="21">
        <v>1</v>
      </c>
    </row>
    <row r="27" spans="1:11" x14ac:dyDescent="0.25">
      <c r="A27" s="21">
        <v>2</v>
      </c>
      <c r="B27" s="21" t="s">
        <v>54</v>
      </c>
      <c r="C27" s="21">
        <v>18</v>
      </c>
      <c r="D27" s="21">
        <v>73.48</v>
      </c>
      <c r="E27" s="21">
        <v>0</v>
      </c>
      <c r="F27" s="21">
        <v>0</v>
      </c>
      <c r="G27" s="21"/>
      <c r="H27" s="21">
        <v>0</v>
      </c>
      <c r="I27" s="21"/>
      <c r="J27" s="21">
        <v>0</v>
      </c>
      <c r="K27" s="21">
        <v>0</v>
      </c>
    </row>
    <row r="28" spans="1:11" x14ac:dyDescent="0.25">
      <c r="A28" s="21">
        <v>3</v>
      </c>
      <c r="B28" s="21" t="s">
        <v>55</v>
      </c>
      <c r="C28" s="21">
        <v>150</v>
      </c>
      <c r="D28" s="21">
        <v>371.85</v>
      </c>
      <c r="E28" s="21">
        <v>0</v>
      </c>
      <c r="F28" s="21">
        <v>0</v>
      </c>
      <c r="G28" s="21"/>
      <c r="H28" s="21">
        <v>0</v>
      </c>
      <c r="I28" s="21"/>
      <c r="J28" s="21">
        <v>0</v>
      </c>
      <c r="K28" s="21">
        <v>0</v>
      </c>
    </row>
    <row r="29" spans="1:11" x14ac:dyDescent="0.25">
      <c r="A29" s="21">
        <v>4</v>
      </c>
      <c r="B29" s="21" t="s">
        <v>56</v>
      </c>
      <c r="C29" s="21">
        <v>445</v>
      </c>
      <c r="D29" s="21">
        <v>3311.65</v>
      </c>
      <c r="E29" s="21">
        <v>0</v>
      </c>
      <c r="F29" s="21">
        <v>0</v>
      </c>
      <c r="G29" s="21"/>
      <c r="H29" s="21">
        <v>0</v>
      </c>
      <c r="I29" s="21"/>
      <c r="J29" s="21">
        <v>0</v>
      </c>
      <c r="K29" s="21">
        <v>0</v>
      </c>
    </row>
    <row r="30" spans="1:11" x14ac:dyDescent="0.25">
      <c r="A30" s="21">
        <v>5</v>
      </c>
      <c r="B30" s="21" t="s">
        <v>57</v>
      </c>
      <c r="C30" s="21">
        <v>325</v>
      </c>
      <c r="D30" s="21">
        <v>4159</v>
      </c>
      <c r="E30" s="21">
        <v>1507.84</v>
      </c>
      <c r="F30" s="21">
        <v>1460.57</v>
      </c>
      <c r="G30" s="21">
        <v>97</v>
      </c>
      <c r="H30" s="21">
        <v>47.27</v>
      </c>
      <c r="I30" s="21">
        <v>3</v>
      </c>
      <c r="J30" s="21">
        <v>3.84</v>
      </c>
      <c r="K30" s="21">
        <v>0</v>
      </c>
    </row>
    <row r="31" spans="1:11" x14ac:dyDescent="0.25">
      <c r="A31" s="21">
        <v>6</v>
      </c>
      <c r="B31" s="21" t="s">
        <v>58</v>
      </c>
      <c r="C31" s="21">
        <v>2</v>
      </c>
      <c r="D31" s="21">
        <v>41</v>
      </c>
      <c r="E31" s="21">
        <v>0</v>
      </c>
      <c r="F31" s="21">
        <v>0</v>
      </c>
      <c r="G31" s="21"/>
      <c r="H31" s="21">
        <v>0</v>
      </c>
      <c r="I31" s="21"/>
      <c r="J31" s="21">
        <v>0</v>
      </c>
      <c r="K31" s="21">
        <v>0</v>
      </c>
    </row>
    <row r="32" spans="1:11" x14ac:dyDescent="0.25">
      <c r="A32" s="21">
        <v>7</v>
      </c>
      <c r="B32" s="21" t="s">
        <v>59</v>
      </c>
      <c r="C32" s="21">
        <v>0</v>
      </c>
      <c r="D32" s="21">
        <v>0</v>
      </c>
      <c r="E32" s="21">
        <v>0</v>
      </c>
      <c r="F32" s="21">
        <v>0</v>
      </c>
      <c r="G32" s="21"/>
      <c r="H32" s="21">
        <v>0</v>
      </c>
      <c r="I32" s="21"/>
      <c r="J32" s="21">
        <v>0</v>
      </c>
      <c r="K32" s="21">
        <v>0</v>
      </c>
    </row>
    <row r="33" spans="1:11" x14ac:dyDescent="0.25">
      <c r="A33" s="21">
        <v>8</v>
      </c>
      <c r="B33" s="21" t="s">
        <v>60</v>
      </c>
      <c r="C33" s="21">
        <v>47</v>
      </c>
      <c r="D33" s="21">
        <v>424.86</v>
      </c>
      <c r="E33" s="21">
        <v>0</v>
      </c>
      <c r="F33" s="21">
        <v>0</v>
      </c>
      <c r="G33" s="21"/>
      <c r="H33" s="21">
        <v>0</v>
      </c>
      <c r="I33" s="21"/>
      <c r="J33" s="21">
        <v>0</v>
      </c>
      <c r="K33" s="21">
        <v>0</v>
      </c>
    </row>
    <row r="34" spans="1:11" x14ac:dyDescent="0.25">
      <c r="A34" s="21">
        <v>9</v>
      </c>
      <c r="B34" s="21" t="s">
        <v>61</v>
      </c>
      <c r="C34" s="21">
        <v>14735</v>
      </c>
      <c r="D34" s="21">
        <v>6043.22</v>
      </c>
      <c r="E34" s="21">
        <v>0</v>
      </c>
      <c r="F34" s="21">
        <v>0</v>
      </c>
      <c r="G34" s="21"/>
      <c r="H34" s="21">
        <v>0</v>
      </c>
      <c r="I34" s="21"/>
      <c r="J34" s="21">
        <v>0</v>
      </c>
      <c r="K34" s="21">
        <v>0</v>
      </c>
    </row>
    <row r="35" spans="1:11" x14ac:dyDescent="0.25">
      <c r="A35" s="21">
        <v>10</v>
      </c>
      <c r="B35" s="21" t="s">
        <v>62</v>
      </c>
      <c r="C35" s="21">
        <v>0</v>
      </c>
      <c r="D35" s="21">
        <v>0</v>
      </c>
      <c r="E35" s="21">
        <v>0</v>
      </c>
      <c r="F35" s="21">
        <v>0</v>
      </c>
      <c r="G35" s="21"/>
      <c r="H35" s="21">
        <v>0</v>
      </c>
      <c r="I35" s="21"/>
      <c r="J35" s="21">
        <v>0</v>
      </c>
      <c r="K35" s="21">
        <v>0</v>
      </c>
    </row>
    <row r="36" spans="1:11" x14ac:dyDescent="0.25">
      <c r="A36" s="21">
        <v>11</v>
      </c>
      <c r="B36" s="21" t="s">
        <v>84</v>
      </c>
      <c r="C36" s="21">
        <v>7991</v>
      </c>
      <c r="D36" s="21">
        <v>1571.11</v>
      </c>
      <c r="E36" s="21">
        <v>558.64</v>
      </c>
      <c r="F36" s="21">
        <v>486.26</v>
      </c>
      <c r="G36" s="21">
        <v>87</v>
      </c>
      <c r="H36" s="21">
        <v>72.38</v>
      </c>
      <c r="I36" s="21">
        <v>13</v>
      </c>
      <c r="J36" s="21">
        <v>34.06</v>
      </c>
      <c r="K36" s="21">
        <v>2</v>
      </c>
    </row>
    <row r="37" spans="1:11" x14ac:dyDescent="0.25">
      <c r="A37" s="22" t="s">
        <v>85</v>
      </c>
      <c r="B37" s="22" t="s">
        <v>5</v>
      </c>
      <c r="C37" s="22">
        <v>26508</v>
      </c>
      <c r="D37" s="22">
        <v>22259.29</v>
      </c>
      <c r="E37" s="22">
        <v>2748.91</v>
      </c>
      <c r="F37" s="22">
        <v>2585.9</v>
      </c>
      <c r="G37" s="22">
        <v>94</v>
      </c>
      <c r="H37" s="22">
        <v>163.01</v>
      </c>
      <c r="I37" s="22">
        <v>6</v>
      </c>
      <c r="J37" s="22">
        <v>119.65</v>
      </c>
      <c r="K37" s="22">
        <v>1</v>
      </c>
    </row>
    <row r="38" spans="1:11" x14ac:dyDescent="0.25">
      <c r="A38" s="19">
        <v>1</v>
      </c>
      <c r="B38" s="19" t="s">
        <v>64</v>
      </c>
      <c r="C38" s="19">
        <v>33967</v>
      </c>
      <c r="D38" s="19">
        <v>43353.94</v>
      </c>
      <c r="E38" s="19">
        <v>23040.19</v>
      </c>
      <c r="F38" s="19">
        <v>15148.27</v>
      </c>
      <c r="G38" s="19">
        <v>66</v>
      </c>
      <c r="H38" s="19">
        <v>7891.92</v>
      </c>
      <c r="I38" s="19">
        <v>34</v>
      </c>
      <c r="J38" s="19">
        <v>8017.68</v>
      </c>
      <c r="K38" s="19">
        <v>18</v>
      </c>
    </row>
    <row r="39" spans="1:11" x14ac:dyDescent="0.25">
      <c r="A39" s="20" t="s">
        <v>86</v>
      </c>
      <c r="B39" s="20" t="s">
        <v>5</v>
      </c>
      <c r="C39" s="20">
        <v>33967</v>
      </c>
      <c r="D39" s="20">
        <v>43353.94</v>
      </c>
      <c r="E39" s="20">
        <v>23040.19</v>
      </c>
      <c r="F39" s="20">
        <v>15148.27</v>
      </c>
      <c r="G39" s="20">
        <v>66</v>
      </c>
      <c r="H39" s="20">
        <v>7891.92</v>
      </c>
      <c r="I39" s="20">
        <v>34</v>
      </c>
      <c r="J39" s="20">
        <v>8017.68</v>
      </c>
      <c r="K39" s="20">
        <v>18</v>
      </c>
    </row>
    <row r="40" spans="1:11" x14ac:dyDescent="0.25">
      <c r="A40" s="19">
        <v>1</v>
      </c>
      <c r="B40" s="19" t="s">
        <v>66</v>
      </c>
      <c r="C40" s="19">
        <v>33956</v>
      </c>
      <c r="D40" s="19">
        <v>125075.8</v>
      </c>
      <c r="E40" s="19">
        <v>12397.02</v>
      </c>
      <c r="F40" s="19">
        <v>2527.42</v>
      </c>
      <c r="G40" s="19">
        <v>20</v>
      </c>
      <c r="H40" s="19">
        <v>9869.6</v>
      </c>
      <c r="I40" s="19">
        <v>80</v>
      </c>
      <c r="J40" s="19">
        <v>10099.48</v>
      </c>
      <c r="K40" s="19">
        <v>8</v>
      </c>
    </row>
    <row r="41" spans="1:11" x14ac:dyDescent="0.25">
      <c r="A41" s="19">
        <v>2</v>
      </c>
      <c r="B41" s="19" t="s">
        <v>67</v>
      </c>
      <c r="C41" s="19">
        <v>1526</v>
      </c>
      <c r="D41" s="19">
        <v>4985.21</v>
      </c>
      <c r="E41" s="19">
        <v>395.2</v>
      </c>
      <c r="F41" s="19">
        <v>350.36</v>
      </c>
      <c r="G41" s="19">
        <v>89</v>
      </c>
      <c r="H41" s="19">
        <v>44.84</v>
      </c>
      <c r="I41" s="19">
        <v>11</v>
      </c>
      <c r="J41" s="19">
        <v>718.58</v>
      </c>
      <c r="K41" s="19">
        <v>14</v>
      </c>
    </row>
    <row r="42" spans="1:11" x14ac:dyDescent="0.25">
      <c r="A42" s="19">
        <v>3</v>
      </c>
      <c r="B42" s="19" t="s">
        <v>68</v>
      </c>
      <c r="C42" s="19">
        <v>2724</v>
      </c>
      <c r="D42" s="19">
        <v>3773.21</v>
      </c>
      <c r="E42" s="19">
        <v>160</v>
      </c>
      <c r="F42" s="19">
        <v>155</v>
      </c>
      <c r="G42" s="19">
        <v>97</v>
      </c>
      <c r="H42" s="19">
        <v>5</v>
      </c>
      <c r="I42" s="19">
        <v>3</v>
      </c>
      <c r="J42" s="19">
        <v>66.03</v>
      </c>
      <c r="K42" s="19">
        <v>2</v>
      </c>
    </row>
    <row r="43" spans="1:11" x14ac:dyDescent="0.25">
      <c r="A43" s="19">
        <v>4</v>
      </c>
      <c r="B43" s="19" t="s">
        <v>69</v>
      </c>
      <c r="C43" s="19">
        <v>925</v>
      </c>
      <c r="D43" s="19">
        <v>1758.28</v>
      </c>
      <c r="E43" s="19">
        <v>0</v>
      </c>
      <c r="F43" s="19">
        <v>0</v>
      </c>
      <c r="G43" s="19"/>
      <c r="H43" s="19">
        <v>0</v>
      </c>
      <c r="I43" s="19"/>
      <c r="J43" s="19">
        <v>0</v>
      </c>
      <c r="K43" s="19">
        <v>0</v>
      </c>
    </row>
    <row r="44" spans="1:11" s="23" customFormat="1" x14ac:dyDescent="0.25">
      <c r="A44" s="20" t="s">
        <v>109</v>
      </c>
      <c r="B44" s="20" t="s">
        <v>5</v>
      </c>
      <c r="C44" s="20">
        <f t="shared" ref="C44:J44" si="0">SUM(C40:C43)</f>
        <v>39131</v>
      </c>
      <c r="D44" s="20">
        <f t="shared" si="0"/>
        <v>135592.5</v>
      </c>
      <c r="E44" s="20">
        <f t="shared" si="0"/>
        <v>12952.220000000001</v>
      </c>
      <c r="F44" s="20">
        <f t="shared" si="0"/>
        <v>3032.78</v>
      </c>
      <c r="G44" s="20">
        <v>23.42</v>
      </c>
      <c r="H44" s="20">
        <f t="shared" si="0"/>
        <v>9919.44</v>
      </c>
      <c r="I44" s="20">
        <f t="shared" si="0"/>
        <v>94</v>
      </c>
      <c r="J44" s="20">
        <f t="shared" si="0"/>
        <v>10884.09</v>
      </c>
      <c r="K44" s="20"/>
    </row>
    <row r="45" spans="1:11" x14ac:dyDescent="0.25">
      <c r="A45" s="20" t="s">
        <v>87</v>
      </c>
      <c r="B45" s="20" t="s">
        <v>5</v>
      </c>
      <c r="C45" s="20">
        <v>184910</v>
      </c>
      <c r="D45" s="20">
        <v>396627.42</v>
      </c>
      <c r="E45" s="20">
        <v>82336.78</v>
      </c>
      <c r="F45" s="20">
        <v>45057.65</v>
      </c>
      <c r="G45" s="20">
        <v>55</v>
      </c>
      <c r="H45" s="20">
        <v>37279.129999999997</v>
      </c>
      <c r="I45" s="20">
        <v>45</v>
      </c>
      <c r="J45" s="20">
        <v>42433.32</v>
      </c>
      <c r="K45" s="20">
        <v>11</v>
      </c>
    </row>
    <row r="46" spans="1:11" x14ac:dyDescent="0.25">
      <c r="A46" s="21">
        <v>1</v>
      </c>
      <c r="B46" s="21" t="s">
        <v>99</v>
      </c>
      <c r="C46" s="20">
        <v>0</v>
      </c>
      <c r="D46" s="21">
        <v>15623.63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</row>
    <row r="47" spans="1:11" x14ac:dyDescent="0.25">
      <c r="A47" s="21">
        <v>2</v>
      </c>
      <c r="B47" s="21" t="s">
        <v>100</v>
      </c>
      <c r="C47" s="20">
        <v>0</v>
      </c>
      <c r="D47" s="21">
        <v>48388.51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</row>
    <row r="48" spans="1:11" x14ac:dyDescent="0.25">
      <c r="A48" s="20" t="s">
        <v>88</v>
      </c>
      <c r="B48" s="20" t="s">
        <v>5</v>
      </c>
      <c r="C48" s="20">
        <v>184910</v>
      </c>
      <c r="D48" s="20">
        <f>D45+D46+D47</f>
        <v>460639.56</v>
      </c>
      <c r="E48" s="20">
        <v>82336.78</v>
      </c>
      <c r="F48" s="20">
        <v>45057.65</v>
      </c>
      <c r="G48" s="20">
        <v>54.72</v>
      </c>
      <c r="H48" s="20">
        <v>37279.129999999997</v>
      </c>
      <c r="I48" s="20">
        <v>45.27</v>
      </c>
      <c r="J48" s="20">
        <v>42433.32</v>
      </c>
      <c r="K48" s="20">
        <v>11</v>
      </c>
    </row>
    <row r="49" ht="15" customHeight="1" x14ac:dyDescent="0.25"/>
  </sheetData>
  <mergeCells count="2">
    <mergeCell ref="A1:K1"/>
    <mergeCell ref="A2:K2"/>
  </mergeCells>
  <pageMargins left="0.7" right="0.7" top="0.75" bottom="0.75" header="0.3" footer="0.3"/>
  <pageSetup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"/>
  <sheetViews>
    <sheetView workbookViewId="0">
      <selection activeCell="D45" sqref="D45"/>
    </sheetView>
  </sheetViews>
  <sheetFormatPr defaultColWidth="11.42578125" defaultRowHeight="15" x14ac:dyDescent="0.25"/>
  <cols>
    <col min="1" max="1" width="9.140625" style="16" customWidth="1"/>
    <col min="2" max="2" width="11" style="16" customWidth="1"/>
    <col min="3" max="16384" width="11.42578125" style="16"/>
  </cols>
  <sheetData>
    <row r="1" spans="1:11" ht="15.75" customHeight="1" x14ac:dyDescent="0.25">
      <c r="A1" s="355" t="s">
        <v>111</v>
      </c>
      <c r="B1" s="356"/>
      <c r="C1" s="356"/>
      <c r="D1" s="356"/>
      <c r="E1" s="356"/>
      <c r="F1" s="356"/>
      <c r="G1" s="356"/>
      <c r="H1" s="356"/>
      <c r="I1" s="356"/>
      <c r="J1" s="356"/>
      <c r="K1" s="356"/>
    </row>
    <row r="2" spans="1:11" x14ac:dyDescent="0.25">
      <c r="A2" s="357" t="s">
        <v>73</v>
      </c>
      <c r="B2" s="356"/>
      <c r="C2" s="356"/>
      <c r="D2" s="356"/>
      <c r="E2" s="356"/>
      <c r="F2" s="356"/>
      <c r="G2" s="356"/>
      <c r="H2" s="356"/>
      <c r="I2" s="356"/>
      <c r="J2" s="356"/>
      <c r="K2" s="356"/>
    </row>
    <row r="3" spans="1:11" s="18" customFormat="1" ht="30" x14ac:dyDescent="0.25">
      <c r="A3" s="17" t="s">
        <v>74</v>
      </c>
      <c r="B3" s="17" t="s">
        <v>24</v>
      </c>
      <c r="C3" s="17" t="s">
        <v>75</v>
      </c>
      <c r="D3" s="17" t="s">
        <v>76</v>
      </c>
      <c r="E3" s="17" t="s">
        <v>77</v>
      </c>
      <c r="F3" s="17" t="s">
        <v>78</v>
      </c>
      <c r="G3" s="17" t="s">
        <v>112</v>
      </c>
      <c r="H3" s="17" t="s">
        <v>79</v>
      </c>
      <c r="I3" s="17" t="s">
        <v>80</v>
      </c>
      <c r="J3" s="17" t="s">
        <v>81</v>
      </c>
      <c r="K3" s="17" t="s">
        <v>82</v>
      </c>
    </row>
    <row r="4" spans="1:11" x14ac:dyDescent="0.25">
      <c r="A4" s="19">
        <v>1</v>
      </c>
      <c r="B4" s="19" t="s">
        <v>31</v>
      </c>
      <c r="C4" s="19">
        <v>45</v>
      </c>
      <c r="D4" s="19">
        <v>152.03</v>
      </c>
      <c r="E4" s="19">
        <v>56</v>
      </c>
      <c r="F4" s="19">
        <v>28.51</v>
      </c>
      <c r="G4" s="19">
        <v>51</v>
      </c>
      <c r="H4" s="19">
        <v>27.49</v>
      </c>
      <c r="I4" s="19">
        <v>49</v>
      </c>
      <c r="J4" s="19">
        <v>27.49</v>
      </c>
      <c r="K4" s="19">
        <v>18</v>
      </c>
    </row>
    <row r="5" spans="1:11" x14ac:dyDescent="0.25">
      <c r="A5" s="19">
        <v>2</v>
      </c>
      <c r="B5" s="19" t="s">
        <v>32</v>
      </c>
      <c r="C5" s="19">
        <v>0</v>
      </c>
      <c r="D5" s="19">
        <v>0</v>
      </c>
      <c r="E5" s="19">
        <v>0</v>
      </c>
      <c r="F5" s="19">
        <v>0</v>
      </c>
      <c r="G5" s="19"/>
      <c r="H5" s="19">
        <v>0</v>
      </c>
      <c r="I5" s="19"/>
      <c r="J5" s="19">
        <v>0</v>
      </c>
      <c r="K5" s="19"/>
    </row>
    <row r="6" spans="1:11" x14ac:dyDescent="0.25">
      <c r="A6" s="19">
        <v>3</v>
      </c>
      <c r="B6" s="19" t="s">
        <v>33</v>
      </c>
      <c r="C6" s="19">
        <v>887</v>
      </c>
      <c r="D6" s="19">
        <v>319.95999999999998</v>
      </c>
      <c r="E6" s="19">
        <v>0</v>
      </c>
      <c r="F6" s="19">
        <v>0</v>
      </c>
      <c r="G6" s="19"/>
      <c r="H6" s="19">
        <v>0</v>
      </c>
      <c r="I6" s="19"/>
      <c r="J6" s="19">
        <v>0</v>
      </c>
      <c r="K6" s="19">
        <v>0</v>
      </c>
    </row>
    <row r="7" spans="1:11" x14ac:dyDescent="0.25">
      <c r="A7" s="19">
        <v>4</v>
      </c>
      <c r="B7" s="19" t="s">
        <v>34</v>
      </c>
      <c r="C7" s="19">
        <v>198</v>
      </c>
      <c r="D7" s="19">
        <v>362.1</v>
      </c>
      <c r="E7" s="19">
        <v>35</v>
      </c>
      <c r="F7" s="19">
        <v>2</v>
      </c>
      <c r="G7" s="19">
        <v>6</v>
      </c>
      <c r="H7" s="19">
        <v>33</v>
      </c>
      <c r="I7" s="19">
        <v>94</v>
      </c>
      <c r="J7" s="19">
        <v>37.43</v>
      </c>
      <c r="K7" s="19">
        <v>10</v>
      </c>
    </row>
    <row r="8" spans="1:11" x14ac:dyDescent="0.25">
      <c r="A8" s="19">
        <v>5</v>
      </c>
      <c r="B8" s="19" t="s">
        <v>35</v>
      </c>
      <c r="C8" s="19">
        <v>0</v>
      </c>
      <c r="D8" s="19">
        <v>0</v>
      </c>
      <c r="E8" s="19">
        <v>0</v>
      </c>
      <c r="F8" s="19">
        <v>0</v>
      </c>
      <c r="G8" s="19"/>
      <c r="H8" s="19">
        <v>0</v>
      </c>
      <c r="I8" s="19"/>
      <c r="J8" s="19">
        <v>0</v>
      </c>
      <c r="K8" s="19">
        <v>0</v>
      </c>
    </row>
    <row r="9" spans="1:11" x14ac:dyDescent="0.25">
      <c r="A9" s="19">
        <v>6</v>
      </c>
      <c r="B9" s="19" t="s">
        <v>36</v>
      </c>
      <c r="C9" s="19">
        <v>320</v>
      </c>
      <c r="D9" s="19">
        <v>1575.41</v>
      </c>
      <c r="E9" s="19">
        <v>237.65</v>
      </c>
      <c r="F9" s="19">
        <v>235.54</v>
      </c>
      <c r="G9" s="19">
        <v>99</v>
      </c>
      <c r="H9" s="19">
        <v>2.11</v>
      </c>
      <c r="I9" s="19">
        <v>1</v>
      </c>
      <c r="J9" s="19">
        <v>64.69</v>
      </c>
      <c r="K9" s="19">
        <v>4</v>
      </c>
    </row>
    <row r="10" spans="1:11" x14ac:dyDescent="0.25">
      <c r="A10" s="19">
        <v>7</v>
      </c>
      <c r="B10" s="19" t="s">
        <v>37</v>
      </c>
      <c r="C10" s="19">
        <v>226</v>
      </c>
      <c r="D10" s="19">
        <v>199.55</v>
      </c>
      <c r="E10" s="19">
        <v>39.880000000000003</v>
      </c>
      <c r="F10" s="19">
        <v>39.880000000000003</v>
      </c>
      <c r="G10" s="19">
        <v>100</v>
      </c>
      <c r="H10" s="19">
        <v>0</v>
      </c>
      <c r="I10" s="19">
        <v>0</v>
      </c>
      <c r="J10" s="19">
        <v>1.25</v>
      </c>
      <c r="K10" s="19">
        <v>1</v>
      </c>
    </row>
    <row r="11" spans="1:11" x14ac:dyDescent="0.25">
      <c r="A11" s="19">
        <v>8</v>
      </c>
      <c r="B11" s="19" t="s">
        <v>38</v>
      </c>
      <c r="C11" s="19">
        <v>0</v>
      </c>
      <c r="D11" s="19">
        <v>0</v>
      </c>
      <c r="E11" s="19">
        <v>0</v>
      </c>
      <c r="F11" s="19">
        <v>0</v>
      </c>
      <c r="G11" s="19"/>
      <c r="H11" s="19">
        <v>0</v>
      </c>
      <c r="I11" s="19"/>
      <c r="J11" s="19">
        <v>0</v>
      </c>
      <c r="K11" s="19">
        <v>0</v>
      </c>
    </row>
    <row r="12" spans="1:11" x14ac:dyDescent="0.25">
      <c r="A12" s="19">
        <v>9</v>
      </c>
      <c r="B12" s="19" t="s">
        <v>39</v>
      </c>
      <c r="C12" s="19">
        <v>12</v>
      </c>
      <c r="D12" s="19">
        <v>58.36</v>
      </c>
      <c r="E12" s="19">
        <v>1.34</v>
      </c>
      <c r="F12" s="19">
        <v>1.24</v>
      </c>
      <c r="G12" s="19">
        <v>93</v>
      </c>
      <c r="H12" s="19">
        <v>0.1</v>
      </c>
      <c r="I12" s="19">
        <v>7</v>
      </c>
      <c r="J12" s="19">
        <v>10.47</v>
      </c>
      <c r="K12" s="19">
        <v>18</v>
      </c>
    </row>
    <row r="13" spans="1:11" x14ac:dyDescent="0.25">
      <c r="A13" s="19">
        <v>10</v>
      </c>
      <c r="B13" s="19" t="s">
        <v>40</v>
      </c>
      <c r="C13" s="19">
        <v>183</v>
      </c>
      <c r="D13" s="19">
        <v>4391.2299999999996</v>
      </c>
      <c r="E13" s="19">
        <v>4354.04</v>
      </c>
      <c r="F13" s="19">
        <v>4.28</v>
      </c>
      <c r="G13" s="19">
        <v>0</v>
      </c>
      <c r="H13" s="19">
        <v>4349.76</v>
      </c>
      <c r="I13" s="19">
        <v>100</v>
      </c>
      <c r="J13" s="19">
        <v>4333.8500000000004</v>
      </c>
      <c r="K13" s="19">
        <v>99</v>
      </c>
    </row>
    <row r="14" spans="1:11" x14ac:dyDescent="0.25">
      <c r="A14" s="19">
        <v>11</v>
      </c>
      <c r="B14" s="19" t="s">
        <v>41</v>
      </c>
      <c r="C14" s="19">
        <v>4</v>
      </c>
      <c r="D14" s="19">
        <v>815.49</v>
      </c>
      <c r="E14" s="19">
        <v>814.04</v>
      </c>
      <c r="F14" s="19">
        <v>1.4</v>
      </c>
      <c r="G14" s="19">
        <v>0</v>
      </c>
      <c r="H14" s="19">
        <v>812.64</v>
      </c>
      <c r="I14" s="19">
        <v>100</v>
      </c>
      <c r="J14" s="19">
        <v>812.63</v>
      </c>
      <c r="K14" s="19">
        <v>100</v>
      </c>
    </row>
    <row r="15" spans="1:11" x14ac:dyDescent="0.25">
      <c r="A15" s="19">
        <v>12</v>
      </c>
      <c r="B15" s="19" t="s">
        <v>42</v>
      </c>
      <c r="C15" s="19">
        <v>0</v>
      </c>
      <c r="D15" s="19">
        <v>0.23</v>
      </c>
      <c r="E15" s="19">
        <v>0.23</v>
      </c>
      <c r="F15" s="19">
        <v>0</v>
      </c>
      <c r="G15" s="19">
        <v>0</v>
      </c>
      <c r="H15" s="19">
        <v>0.23</v>
      </c>
      <c r="I15" s="19">
        <v>100</v>
      </c>
      <c r="J15" s="19">
        <v>0.23</v>
      </c>
      <c r="K15" s="19">
        <v>100</v>
      </c>
    </row>
    <row r="16" spans="1:11" x14ac:dyDescent="0.25">
      <c r="A16" s="19">
        <v>13</v>
      </c>
      <c r="B16" s="19" t="s">
        <v>43</v>
      </c>
      <c r="C16" s="19">
        <v>845</v>
      </c>
      <c r="D16" s="19">
        <v>229.45</v>
      </c>
      <c r="E16" s="19">
        <v>0</v>
      </c>
      <c r="F16" s="19">
        <v>0</v>
      </c>
      <c r="G16" s="19"/>
      <c r="H16" s="19">
        <v>0</v>
      </c>
      <c r="I16" s="19"/>
      <c r="J16" s="19">
        <v>13.2</v>
      </c>
      <c r="K16" s="19">
        <v>6</v>
      </c>
    </row>
    <row r="17" spans="1:11" x14ac:dyDescent="0.25">
      <c r="A17" s="19">
        <v>14</v>
      </c>
      <c r="B17" s="19" t="s">
        <v>44</v>
      </c>
      <c r="C17" s="19">
        <v>0</v>
      </c>
      <c r="D17" s="19">
        <v>0</v>
      </c>
      <c r="E17" s="19">
        <v>0</v>
      </c>
      <c r="F17" s="19">
        <v>0</v>
      </c>
      <c r="G17" s="19"/>
      <c r="H17" s="19">
        <v>0</v>
      </c>
      <c r="I17" s="19"/>
      <c r="J17" s="19">
        <v>0</v>
      </c>
      <c r="K17" s="19">
        <v>0</v>
      </c>
    </row>
    <row r="18" spans="1:11" x14ac:dyDescent="0.25">
      <c r="A18" s="19">
        <v>15</v>
      </c>
      <c r="B18" s="19" t="s">
        <v>45</v>
      </c>
      <c r="C18" s="19">
        <v>56379</v>
      </c>
      <c r="D18" s="19">
        <v>38601.68</v>
      </c>
      <c r="E18" s="19">
        <v>23767.05</v>
      </c>
      <c r="F18" s="19">
        <v>16776.009999999998</v>
      </c>
      <c r="G18" s="19">
        <v>71</v>
      </c>
      <c r="H18" s="19">
        <v>6991.04</v>
      </c>
      <c r="I18" s="19">
        <v>29</v>
      </c>
      <c r="J18" s="19">
        <v>2081.6</v>
      </c>
      <c r="K18" s="19">
        <v>5</v>
      </c>
    </row>
    <row r="19" spans="1:11" x14ac:dyDescent="0.25">
      <c r="A19" s="19">
        <v>16</v>
      </c>
      <c r="B19" s="19" t="s">
        <v>46</v>
      </c>
      <c r="C19" s="19">
        <v>115</v>
      </c>
      <c r="D19" s="19">
        <v>58.2</v>
      </c>
      <c r="E19" s="19">
        <v>58.2</v>
      </c>
      <c r="F19" s="19">
        <v>10</v>
      </c>
      <c r="G19" s="19">
        <v>17</v>
      </c>
      <c r="H19" s="19">
        <v>48.2</v>
      </c>
      <c r="I19" s="19">
        <v>83</v>
      </c>
      <c r="J19" s="19">
        <v>9.75</v>
      </c>
      <c r="K19" s="19">
        <v>17</v>
      </c>
    </row>
    <row r="20" spans="1:11" x14ac:dyDescent="0.25">
      <c r="A20" s="19">
        <v>17</v>
      </c>
      <c r="B20" s="19" t="s">
        <v>47</v>
      </c>
      <c r="C20" s="19">
        <v>2769</v>
      </c>
      <c r="D20" s="19">
        <v>4675.74</v>
      </c>
      <c r="E20" s="19">
        <v>452</v>
      </c>
      <c r="F20" s="19">
        <v>402</v>
      </c>
      <c r="G20" s="19">
        <v>89</v>
      </c>
      <c r="H20" s="19">
        <v>50</v>
      </c>
      <c r="I20" s="19">
        <v>11</v>
      </c>
      <c r="J20" s="19">
        <v>452</v>
      </c>
      <c r="K20" s="19">
        <v>10</v>
      </c>
    </row>
    <row r="21" spans="1:11" x14ac:dyDescent="0.25">
      <c r="A21" s="19">
        <v>18</v>
      </c>
      <c r="B21" s="19" t="s">
        <v>48</v>
      </c>
      <c r="C21" s="19">
        <v>193</v>
      </c>
      <c r="D21" s="19">
        <v>103.77</v>
      </c>
      <c r="E21" s="19">
        <v>20.02</v>
      </c>
      <c r="F21" s="19">
        <v>3.38</v>
      </c>
      <c r="G21" s="19">
        <v>17</v>
      </c>
      <c r="H21" s="19">
        <v>16.64</v>
      </c>
      <c r="I21" s="19">
        <v>83</v>
      </c>
      <c r="J21" s="19">
        <v>20.02</v>
      </c>
      <c r="K21" s="19">
        <v>19</v>
      </c>
    </row>
    <row r="22" spans="1:11" x14ac:dyDescent="0.25">
      <c r="A22" s="19">
        <v>19</v>
      </c>
      <c r="B22" s="19" t="s">
        <v>49</v>
      </c>
      <c r="C22" s="19">
        <v>256</v>
      </c>
      <c r="D22" s="19">
        <v>795.89</v>
      </c>
      <c r="E22" s="19">
        <v>17.64</v>
      </c>
      <c r="F22" s="19">
        <v>7.91</v>
      </c>
      <c r="G22" s="19">
        <v>45</v>
      </c>
      <c r="H22" s="19">
        <v>9.73</v>
      </c>
      <c r="I22" s="19">
        <v>55</v>
      </c>
      <c r="J22" s="19">
        <v>18.739999999999998</v>
      </c>
      <c r="K22" s="19">
        <v>2</v>
      </c>
    </row>
    <row r="23" spans="1:11" x14ac:dyDescent="0.25">
      <c r="A23" s="19">
        <v>20</v>
      </c>
      <c r="B23" s="19" t="s">
        <v>50</v>
      </c>
      <c r="C23" s="19">
        <v>76</v>
      </c>
      <c r="D23" s="19">
        <v>418.65</v>
      </c>
      <c r="E23" s="19">
        <v>180</v>
      </c>
      <c r="F23" s="19">
        <v>180</v>
      </c>
      <c r="G23" s="19">
        <v>100</v>
      </c>
      <c r="H23" s="19">
        <v>0</v>
      </c>
      <c r="I23" s="19">
        <v>0</v>
      </c>
      <c r="J23" s="19">
        <v>0.06</v>
      </c>
      <c r="K23" s="19">
        <v>0</v>
      </c>
    </row>
    <row r="24" spans="1:11" x14ac:dyDescent="0.25">
      <c r="A24" s="19">
        <v>21</v>
      </c>
      <c r="B24" s="19" t="s">
        <v>51</v>
      </c>
      <c r="C24" s="19">
        <v>60</v>
      </c>
      <c r="D24" s="19">
        <v>31</v>
      </c>
      <c r="E24" s="19">
        <v>0</v>
      </c>
      <c r="F24" s="19">
        <v>0</v>
      </c>
      <c r="G24" s="19"/>
      <c r="H24" s="19">
        <v>0</v>
      </c>
      <c r="I24" s="19"/>
      <c r="J24" s="19">
        <v>0</v>
      </c>
      <c r="K24" s="19">
        <v>0</v>
      </c>
    </row>
    <row r="25" spans="1:11" x14ac:dyDescent="0.25">
      <c r="A25" s="20" t="s">
        <v>83</v>
      </c>
      <c r="B25" s="20" t="s">
        <v>5</v>
      </c>
      <c r="C25" s="20">
        <v>62568</v>
      </c>
      <c r="D25" s="20">
        <v>52788.74</v>
      </c>
      <c r="E25" s="20">
        <v>30033.09</v>
      </c>
      <c r="F25" s="20">
        <v>17692.150000000001</v>
      </c>
      <c r="G25" s="20">
        <v>59</v>
      </c>
      <c r="H25" s="20">
        <v>12340.94</v>
      </c>
      <c r="I25" s="20">
        <v>41</v>
      </c>
      <c r="J25" s="20">
        <v>7883.41</v>
      </c>
      <c r="K25" s="20">
        <v>15</v>
      </c>
    </row>
    <row r="26" spans="1:11" x14ac:dyDescent="0.25">
      <c r="A26" s="21">
        <v>1</v>
      </c>
      <c r="B26" s="21" t="s">
        <v>53</v>
      </c>
      <c r="C26" s="21">
        <v>1343</v>
      </c>
      <c r="D26" s="21">
        <v>409.44</v>
      </c>
      <c r="E26" s="21">
        <v>136.16999999999999</v>
      </c>
      <c r="F26" s="21">
        <v>111.78</v>
      </c>
      <c r="G26" s="21">
        <v>82</v>
      </c>
      <c r="H26" s="21">
        <v>24.39</v>
      </c>
      <c r="I26" s="21">
        <v>18</v>
      </c>
      <c r="J26" s="21">
        <v>6.4</v>
      </c>
      <c r="K26" s="21">
        <v>2</v>
      </c>
    </row>
    <row r="27" spans="1:11" x14ac:dyDescent="0.25">
      <c r="A27" s="21">
        <v>2</v>
      </c>
      <c r="B27" s="21" t="s">
        <v>54</v>
      </c>
      <c r="C27" s="21">
        <v>9</v>
      </c>
      <c r="D27" s="21">
        <v>20.85</v>
      </c>
      <c r="E27" s="21">
        <v>0</v>
      </c>
      <c r="F27" s="21">
        <v>0</v>
      </c>
      <c r="G27" s="21"/>
      <c r="H27" s="21">
        <v>0</v>
      </c>
      <c r="I27" s="21"/>
      <c r="J27" s="21">
        <v>0</v>
      </c>
      <c r="K27" s="21">
        <v>0</v>
      </c>
    </row>
    <row r="28" spans="1:11" x14ac:dyDescent="0.25">
      <c r="A28" s="21">
        <v>3</v>
      </c>
      <c r="B28" s="21" t="s">
        <v>55</v>
      </c>
      <c r="C28" s="21">
        <v>127</v>
      </c>
      <c r="D28" s="21">
        <v>199.27</v>
      </c>
      <c r="E28" s="21">
        <v>0</v>
      </c>
      <c r="F28" s="21">
        <v>0</v>
      </c>
      <c r="G28" s="21"/>
      <c r="H28" s="21">
        <v>0</v>
      </c>
      <c r="I28" s="21"/>
      <c r="J28" s="21">
        <v>0</v>
      </c>
      <c r="K28" s="21">
        <v>0</v>
      </c>
    </row>
    <row r="29" spans="1:11" x14ac:dyDescent="0.25">
      <c r="A29" s="21">
        <v>4</v>
      </c>
      <c r="B29" s="21" t="s">
        <v>56</v>
      </c>
      <c r="C29" s="21">
        <v>53</v>
      </c>
      <c r="D29" s="21">
        <v>132.71</v>
      </c>
      <c r="E29" s="21">
        <v>0</v>
      </c>
      <c r="F29" s="21">
        <v>0</v>
      </c>
      <c r="G29" s="21"/>
      <c r="H29" s="21">
        <v>0</v>
      </c>
      <c r="I29" s="21"/>
      <c r="J29" s="21">
        <v>0</v>
      </c>
      <c r="K29" s="21">
        <v>0</v>
      </c>
    </row>
    <row r="30" spans="1:11" x14ac:dyDescent="0.25">
      <c r="A30" s="21">
        <v>5</v>
      </c>
      <c r="B30" s="21" t="s">
        <v>57</v>
      </c>
      <c r="C30" s="21">
        <v>140</v>
      </c>
      <c r="D30" s="21">
        <v>301.55</v>
      </c>
      <c r="E30" s="21">
        <v>30.33</v>
      </c>
      <c r="F30" s="21">
        <v>3.79</v>
      </c>
      <c r="G30" s="21">
        <v>12</v>
      </c>
      <c r="H30" s="21">
        <v>26.54</v>
      </c>
      <c r="I30" s="21">
        <v>88</v>
      </c>
      <c r="J30" s="21">
        <v>0</v>
      </c>
      <c r="K30" s="21">
        <v>0</v>
      </c>
    </row>
    <row r="31" spans="1:11" x14ac:dyDescent="0.25">
      <c r="A31" s="21">
        <v>6</v>
      </c>
      <c r="B31" s="21" t="s">
        <v>58</v>
      </c>
      <c r="C31" s="21">
        <v>0</v>
      </c>
      <c r="D31" s="21">
        <v>0</v>
      </c>
      <c r="E31" s="21">
        <v>0</v>
      </c>
      <c r="F31" s="21">
        <v>0</v>
      </c>
      <c r="G31" s="21"/>
      <c r="H31" s="21">
        <v>0</v>
      </c>
      <c r="I31" s="21"/>
      <c r="J31" s="21">
        <v>0</v>
      </c>
      <c r="K31" s="21">
        <v>0</v>
      </c>
    </row>
    <row r="32" spans="1:11" x14ac:dyDescent="0.25">
      <c r="A32" s="21">
        <v>7</v>
      </c>
      <c r="B32" s="21" t="s">
        <v>59</v>
      </c>
      <c r="C32" s="21">
        <v>0</v>
      </c>
      <c r="D32" s="21">
        <v>0</v>
      </c>
      <c r="E32" s="21">
        <v>0</v>
      </c>
      <c r="F32" s="21">
        <v>0</v>
      </c>
      <c r="G32" s="21"/>
      <c r="H32" s="21">
        <v>0</v>
      </c>
      <c r="I32" s="21"/>
      <c r="J32" s="21">
        <v>0</v>
      </c>
      <c r="K32" s="21">
        <v>0</v>
      </c>
    </row>
    <row r="33" spans="1:11" x14ac:dyDescent="0.25">
      <c r="A33" s="21">
        <v>8</v>
      </c>
      <c r="B33" s="21" t="s">
        <v>60</v>
      </c>
      <c r="C33" s="21">
        <v>25</v>
      </c>
      <c r="D33" s="21">
        <v>17.850000000000001</v>
      </c>
      <c r="E33" s="21">
        <v>0</v>
      </c>
      <c r="F33" s="21">
        <v>0</v>
      </c>
      <c r="G33" s="21"/>
      <c r="H33" s="21">
        <v>0</v>
      </c>
      <c r="I33" s="21"/>
      <c r="J33" s="21">
        <v>0</v>
      </c>
      <c r="K33" s="21">
        <v>0</v>
      </c>
    </row>
    <row r="34" spans="1:11" x14ac:dyDescent="0.25">
      <c r="A34" s="21">
        <v>9</v>
      </c>
      <c r="B34" s="21" t="s">
        <v>61</v>
      </c>
      <c r="C34" s="21">
        <v>1044</v>
      </c>
      <c r="D34" s="21">
        <v>380.26</v>
      </c>
      <c r="E34" s="21">
        <v>0</v>
      </c>
      <c r="F34" s="21">
        <v>0</v>
      </c>
      <c r="G34" s="21"/>
      <c r="H34" s="21">
        <v>0</v>
      </c>
      <c r="I34" s="21"/>
      <c r="J34" s="21">
        <v>0</v>
      </c>
      <c r="K34" s="21">
        <v>0</v>
      </c>
    </row>
    <row r="35" spans="1:11" x14ac:dyDescent="0.25">
      <c r="A35" s="21">
        <v>10</v>
      </c>
      <c r="B35" s="21" t="s">
        <v>62</v>
      </c>
      <c r="C35" s="21">
        <v>0</v>
      </c>
      <c r="D35" s="21">
        <v>0</v>
      </c>
      <c r="E35" s="21">
        <v>0</v>
      </c>
      <c r="F35" s="21">
        <v>0</v>
      </c>
      <c r="G35" s="21"/>
      <c r="H35" s="21">
        <v>0</v>
      </c>
      <c r="I35" s="21"/>
      <c r="J35" s="21">
        <v>0</v>
      </c>
      <c r="K35" s="21">
        <v>0</v>
      </c>
    </row>
    <row r="36" spans="1:11" x14ac:dyDescent="0.25">
      <c r="A36" s="21">
        <v>11</v>
      </c>
      <c r="B36" s="21" t="s">
        <v>84</v>
      </c>
      <c r="C36" s="21">
        <v>3189</v>
      </c>
      <c r="D36" s="21">
        <v>652.25</v>
      </c>
      <c r="E36" s="21">
        <v>212.88</v>
      </c>
      <c r="F36" s="21">
        <v>189.57</v>
      </c>
      <c r="G36" s="21">
        <v>89</v>
      </c>
      <c r="H36" s="21">
        <v>23.31</v>
      </c>
      <c r="I36" s="21">
        <v>11</v>
      </c>
      <c r="J36" s="21">
        <v>8.6</v>
      </c>
      <c r="K36" s="21">
        <v>1</v>
      </c>
    </row>
    <row r="37" spans="1:11" x14ac:dyDescent="0.25">
      <c r="A37" s="22" t="s">
        <v>85</v>
      </c>
      <c r="B37" s="22" t="s">
        <v>5</v>
      </c>
      <c r="C37" s="22">
        <v>5930</v>
      </c>
      <c r="D37" s="22">
        <v>2114.1799999999998</v>
      </c>
      <c r="E37" s="22">
        <v>379.38</v>
      </c>
      <c r="F37" s="22">
        <v>305.14</v>
      </c>
      <c r="G37" s="22">
        <v>80</v>
      </c>
      <c r="H37" s="22">
        <v>74.239999999999995</v>
      </c>
      <c r="I37" s="22">
        <v>20</v>
      </c>
      <c r="J37" s="22">
        <v>15</v>
      </c>
      <c r="K37" s="22">
        <v>1</v>
      </c>
    </row>
    <row r="38" spans="1:11" x14ac:dyDescent="0.25">
      <c r="A38" s="19">
        <v>1</v>
      </c>
      <c r="B38" s="19" t="s">
        <v>64</v>
      </c>
      <c r="C38" s="19">
        <v>24220</v>
      </c>
      <c r="D38" s="19">
        <v>11674.6</v>
      </c>
      <c r="E38" s="19">
        <v>7037.91</v>
      </c>
      <c r="F38" s="19">
        <v>5035.1499999999996</v>
      </c>
      <c r="G38" s="19">
        <v>72</v>
      </c>
      <c r="H38" s="19">
        <v>2002.76</v>
      </c>
      <c r="I38" s="19">
        <v>28</v>
      </c>
      <c r="J38" s="19">
        <v>761.56</v>
      </c>
      <c r="K38" s="19">
        <v>7</v>
      </c>
    </row>
    <row r="39" spans="1:11" x14ac:dyDescent="0.25">
      <c r="A39" s="20" t="s">
        <v>86</v>
      </c>
      <c r="B39" s="20" t="s">
        <v>5</v>
      </c>
      <c r="C39" s="20">
        <v>24220</v>
      </c>
      <c r="D39" s="20">
        <v>11674.6</v>
      </c>
      <c r="E39" s="20">
        <v>7037.91</v>
      </c>
      <c r="F39" s="20">
        <v>5035.1499999999996</v>
      </c>
      <c r="G39" s="20">
        <v>72</v>
      </c>
      <c r="H39" s="20">
        <v>2002.76</v>
      </c>
      <c r="I39" s="20">
        <v>28</v>
      </c>
      <c r="J39" s="20">
        <v>761.56</v>
      </c>
      <c r="K39" s="20">
        <v>7</v>
      </c>
    </row>
    <row r="40" spans="1:11" x14ac:dyDescent="0.25">
      <c r="A40" s="19">
        <v>1</v>
      </c>
      <c r="B40" s="19" t="s">
        <v>66</v>
      </c>
      <c r="C40" s="19">
        <v>26881</v>
      </c>
      <c r="D40" s="19">
        <v>115207.35</v>
      </c>
      <c r="E40" s="19">
        <v>5064.92</v>
      </c>
      <c r="F40" s="19">
        <v>870.45</v>
      </c>
      <c r="G40" s="19">
        <v>17</v>
      </c>
      <c r="H40" s="19">
        <v>4194.47</v>
      </c>
      <c r="I40" s="19">
        <v>83</v>
      </c>
      <c r="J40" s="19">
        <v>9175</v>
      </c>
      <c r="K40" s="19">
        <v>8</v>
      </c>
    </row>
    <row r="41" spans="1:11" x14ac:dyDescent="0.25">
      <c r="A41" s="19">
        <v>2</v>
      </c>
      <c r="B41" s="19" t="s">
        <v>67</v>
      </c>
      <c r="C41" s="19">
        <v>0</v>
      </c>
      <c r="D41" s="19">
        <v>0</v>
      </c>
      <c r="E41" s="19">
        <v>0</v>
      </c>
      <c r="F41" s="19">
        <v>0</v>
      </c>
      <c r="G41" s="19"/>
      <c r="H41" s="19">
        <v>0</v>
      </c>
      <c r="I41" s="19"/>
      <c r="J41" s="19">
        <v>0</v>
      </c>
      <c r="K41" s="19">
        <v>0</v>
      </c>
    </row>
    <row r="42" spans="1:11" x14ac:dyDescent="0.25">
      <c r="A42" s="19">
        <v>3</v>
      </c>
      <c r="B42" s="19" t="s">
        <v>68</v>
      </c>
      <c r="C42" s="19">
        <v>0</v>
      </c>
      <c r="D42" s="19">
        <v>0</v>
      </c>
      <c r="E42" s="19">
        <v>0</v>
      </c>
      <c r="F42" s="19">
        <v>0</v>
      </c>
      <c r="G42" s="19"/>
      <c r="H42" s="19">
        <v>0</v>
      </c>
      <c r="I42" s="19"/>
      <c r="J42" s="19">
        <v>0</v>
      </c>
      <c r="K42" s="19">
        <v>0</v>
      </c>
    </row>
    <row r="43" spans="1:11" x14ac:dyDescent="0.25">
      <c r="A43" s="19">
        <v>4</v>
      </c>
      <c r="B43" s="19" t="s">
        <v>69</v>
      </c>
      <c r="C43" s="19">
        <v>0</v>
      </c>
      <c r="D43" s="19">
        <v>0</v>
      </c>
      <c r="E43" s="19">
        <v>0</v>
      </c>
      <c r="F43" s="19">
        <v>0</v>
      </c>
      <c r="G43" s="19"/>
      <c r="H43" s="19">
        <v>0</v>
      </c>
      <c r="I43" s="19"/>
      <c r="J43" s="19">
        <v>0</v>
      </c>
      <c r="K43" s="19">
        <v>0</v>
      </c>
    </row>
    <row r="44" spans="1:11" x14ac:dyDescent="0.25">
      <c r="A44" s="20" t="s">
        <v>87</v>
      </c>
      <c r="B44" s="20" t="s">
        <v>5</v>
      </c>
      <c r="C44" s="20">
        <v>119599</v>
      </c>
      <c r="D44" s="20">
        <v>181784.87</v>
      </c>
      <c r="E44" s="20">
        <v>42515.3</v>
      </c>
      <c r="F44" s="20">
        <v>23902.89</v>
      </c>
      <c r="G44" s="20">
        <v>56</v>
      </c>
      <c r="H44" s="20">
        <v>18612.41</v>
      </c>
      <c r="I44" s="20">
        <v>44</v>
      </c>
      <c r="J44" s="20">
        <v>17834.97</v>
      </c>
      <c r="K44" s="20">
        <v>10</v>
      </c>
    </row>
    <row r="45" spans="1:11" x14ac:dyDescent="0.25">
      <c r="A45" s="37">
        <v>1</v>
      </c>
      <c r="B45" s="37" t="s">
        <v>100</v>
      </c>
      <c r="C45" s="51">
        <v>0</v>
      </c>
      <c r="D45" s="32">
        <v>48388.51</v>
      </c>
      <c r="E45" s="20">
        <v>0</v>
      </c>
      <c r="F45" s="20">
        <v>0</v>
      </c>
      <c r="G45" s="20">
        <v>0</v>
      </c>
      <c r="H45" s="20">
        <v>0</v>
      </c>
      <c r="I45" s="20">
        <v>0</v>
      </c>
      <c r="J45" s="20">
        <v>0</v>
      </c>
      <c r="K45" s="20">
        <v>0</v>
      </c>
    </row>
    <row r="46" spans="1:11" x14ac:dyDescent="0.25">
      <c r="A46" s="20" t="s">
        <v>88</v>
      </c>
      <c r="B46" s="20" t="s">
        <v>5</v>
      </c>
      <c r="C46" s="20">
        <v>119599</v>
      </c>
      <c r="D46" s="20">
        <f>SUM(D44:D45)</f>
        <v>230173.38</v>
      </c>
      <c r="E46" s="20">
        <v>42515.3</v>
      </c>
      <c r="F46" s="20">
        <v>23902.89</v>
      </c>
      <c r="G46" s="20">
        <v>56</v>
      </c>
      <c r="H46" s="20">
        <v>18612.41</v>
      </c>
      <c r="I46" s="20">
        <v>44</v>
      </c>
      <c r="J46" s="20">
        <v>17834.97</v>
      </c>
      <c r="K46" s="20">
        <v>10</v>
      </c>
    </row>
    <row r="47" spans="1:11" customFormat="1" ht="15" customHeight="1" x14ac:dyDescent="0.25"/>
    <row r="48" spans="1:11" customFormat="1" x14ac:dyDescent="0.25"/>
    <row r="49" customFormat="1" x14ac:dyDescent="0.25"/>
  </sheetData>
  <mergeCells count="2">
    <mergeCell ref="A1:K1"/>
    <mergeCell ref="A2:K2"/>
  </mergeCells>
  <pageMargins left="0.7" right="0.7" top="0.75" bottom="0.75" header="0.3" footer="0.3"/>
  <pageSetup scale="95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8"/>
  <sheetViews>
    <sheetView workbookViewId="0">
      <selection activeCell="E22" sqref="E22"/>
    </sheetView>
  </sheetViews>
  <sheetFormatPr defaultColWidth="10.85546875" defaultRowHeight="15" x14ac:dyDescent="0.25"/>
  <cols>
    <col min="1" max="16384" width="10.85546875" style="16"/>
  </cols>
  <sheetData>
    <row r="1" spans="1:11" ht="15.75" customHeight="1" x14ac:dyDescent="0.25">
      <c r="A1" s="355" t="s">
        <v>113</v>
      </c>
      <c r="B1" s="356"/>
      <c r="C1" s="356"/>
      <c r="D1" s="356"/>
      <c r="E1" s="356"/>
      <c r="F1" s="356"/>
      <c r="G1" s="356"/>
      <c r="H1" s="356"/>
      <c r="I1" s="356"/>
      <c r="J1" s="356"/>
      <c r="K1" s="356"/>
    </row>
    <row r="2" spans="1:11" ht="15.75" customHeight="1" x14ac:dyDescent="0.25">
      <c r="A2" s="355" t="s">
        <v>73</v>
      </c>
      <c r="B2" s="356"/>
      <c r="C2" s="356"/>
      <c r="D2" s="356"/>
      <c r="E2" s="356"/>
      <c r="F2" s="356"/>
      <c r="G2" s="356"/>
      <c r="H2" s="356"/>
      <c r="I2" s="356"/>
      <c r="J2" s="356"/>
      <c r="K2" s="356"/>
    </row>
    <row r="3" spans="1:11" s="18" customFormat="1" ht="30" x14ac:dyDescent="0.25">
      <c r="A3" s="17" t="s">
        <v>74</v>
      </c>
      <c r="B3" s="17" t="s">
        <v>24</v>
      </c>
      <c r="C3" s="17" t="s">
        <v>75</v>
      </c>
      <c r="D3" s="17" t="s">
        <v>76</v>
      </c>
      <c r="E3" s="17" t="s">
        <v>77</v>
      </c>
      <c r="F3" s="17" t="s">
        <v>78</v>
      </c>
      <c r="G3" s="17" t="s">
        <v>112</v>
      </c>
      <c r="H3" s="17" t="s">
        <v>79</v>
      </c>
      <c r="I3" s="17" t="s">
        <v>80</v>
      </c>
      <c r="J3" s="17" t="s">
        <v>81</v>
      </c>
      <c r="K3" s="17" t="s">
        <v>82</v>
      </c>
    </row>
    <row r="4" spans="1:11" x14ac:dyDescent="0.25">
      <c r="A4" s="19">
        <v>1</v>
      </c>
      <c r="B4" s="19" t="s">
        <v>31</v>
      </c>
      <c r="C4" s="19">
        <v>234</v>
      </c>
      <c r="D4" s="19">
        <v>1777.23</v>
      </c>
      <c r="E4" s="19">
        <v>471.55</v>
      </c>
      <c r="F4" s="19">
        <v>333.23</v>
      </c>
      <c r="G4" s="19">
        <v>71</v>
      </c>
      <c r="H4" s="19">
        <v>138.32</v>
      </c>
      <c r="I4" s="19">
        <v>29</v>
      </c>
      <c r="J4" s="19">
        <v>138.32</v>
      </c>
      <c r="K4" s="19">
        <v>8</v>
      </c>
    </row>
    <row r="5" spans="1:11" x14ac:dyDescent="0.25">
      <c r="A5" s="19">
        <v>2</v>
      </c>
      <c r="B5" s="19" t="s">
        <v>32</v>
      </c>
      <c r="C5" s="19">
        <v>86</v>
      </c>
      <c r="D5" s="19">
        <v>259.52</v>
      </c>
      <c r="E5" s="19">
        <v>0</v>
      </c>
      <c r="F5" s="19">
        <v>0</v>
      </c>
      <c r="G5" s="19"/>
      <c r="H5" s="19">
        <v>0</v>
      </c>
      <c r="I5" s="19"/>
      <c r="J5" s="19">
        <v>0.34</v>
      </c>
      <c r="K5" s="19">
        <v>0</v>
      </c>
    </row>
    <row r="6" spans="1:11" x14ac:dyDescent="0.25">
      <c r="A6" s="19">
        <v>3</v>
      </c>
      <c r="B6" s="19" t="s">
        <v>33</v>
      </c>
      <c r="C6" s="19">
        <v>220</v>
      </c>
      <c r="D6" s="19">
        <v>961.61</v>
      </c>
      <c r="E6" s="19">
        <v>0</v>
      </c>
      <c r="F6" s="19">
        <v>0</v>
      </c>
      <c r="G6" s="19"/>
      <c r="H6" s="19">
        <v>0</v>
      </c>
      <c r="I6" s="19"/>
      <c r="J6" s="19">
        <v>0</v>
      </c>
      <c r="K6" s="19">
        <v>0</v>
      </c>
    </row>
    <row r="7" spans="1:11" x14ac:dyDescent="0.25">
      <c r="A7" s="19">
        <v>4</v>
      </c>
      <c r="B7" s="19" t="s">
        <v>34</v>
      </c>
      <c r="C7" s="19">
        <v>934</v>
      </c>
      <c r="D7" s="19">
        <v>3192.77</v>
      </c>
      <c r="E7" s="19">
        <v>1522</v>
      </c>
      <c r="F7" s="19">
        <v>100</v>
      </c>
      <c r="G7" s="19">
        <v>7</v>
      </c>
      <c r="H7" s="19">
        <v>1422</v>
      </c>
      <c r="I7" s="19">
        <v>93</v>
      </c>
      <c r="J7" s="19">
        <v>1522.25</v>
      </c>
      <c r="K7" s="19">
        <v>48</v>
      </c>
    </row>
    <row r="8" spans="1:11" x14ac:dyDescent="0.25">
      <c r="A8" s="19">
        <v>5</v>
      </c>
      <c r="B8" s="19" t="s">
        <v>35</v>
      </c>
      <c r="C8" s="19">
        <v>67</v>
      </c>
      <c r="D8" s="19">
        <v>88.36</v>
      </c>
      <c r="E8" s="19">
        <v>0</v>
      </c>
      <c r="F8" s="19">
        <v>0</v>
      </c>
      <c r="G8" s="19"/>
      <c r="H8" s="19">
        <v>0</v>
      </c>
      <c r="I8" s="19"/>
      <c r="J8" s="19">
        <v>0</v>
      </c>
      <c r="K8" s="19">
        <v>0</v>
      </c>
    </row>
    <row r="9" spans="1:11" x14ac:dyDescent="0.25">
      <c r="A9" s="19">
        <v>6</v>
      </c>
      <c r="B9" s="19" t="s">
        <v>36</v>
      </c>
      <c r="C9" s="19">
        <v>1506</v>
      </c>
      <c r="D9" s="19">
        <v>5468.65</v>
      </c>
      <c r="E9" s="19">
        <v>0</v>
      </c>
      <c r="F9" s="19">
        <v>0</v>
      </c>
      <c r="G9" s="19"/>
      <c r="H9" s="19">
        <v>0</v>
      </c>
      <c r="I9" s="19"/>
      <c r="J9" s="19">
        <v>678.33</v>
      </c>
      <c r="K9" s="19">
        <v>12</v>
      </c>
    </row>
    <row r="10" spans="1:11" x14ac:dyDescent="0.25">
      <c r="A10" s="19">
        <v>7</v>
      </c>
      <c r="B10" s="19" t="s">
        <v>37</v>
      </c>
      <c r="C10" s="19">
        <v>394</v>
      </c>
      <c r="D10" s="19">
        <v>697.07</v>
      </c>
      <c r="E10" s="19">
        <v>138</v>
      </c>
      <c r="F10" s="19">
        <v>138</v>
      </c>
      <c r="G10" s="19">
        <v>100</v>
      </c>
      <c r="H10" s="19">
        <v>0</v>
      </c>
      <c r="I10" s="19">
        <v>0</v>
      </c>
      <c r="J10" s="19">
        <v>99.2</v>
      </c>
      <c r="K10" s="19">
        <v>14</v>
      </c>
    </row>
    <row r="11" spans="1:11" x14ac:dyDescent="0.25">
      <c r="A11" s="19">
        <v>8</v>
      </c>
      <c r="B11" s="19" t="s">
        <v>38</v>
      </c>
      <c r="C11" s="19">
        <v>3</v>
      </c>
      <c r="D11" s="19">
        <v>9.7899999999999991</v>
      </c>
      <c r="E11" s="19">
        <v>0</v>
      </c>
      <c r="F11" s="19">
        <v>0</v>
      </c>
      <c r="G11" s="19"/>
      <c r="H11" s="19">
        <v>0</v>
      </c>
      <c r="I11" s="19"/>
      <c r="J11" s="19">
        <v>0</v>
      </c>
      <c r="K11" s="19">
        <v>0</v>
      </c>
    </row>
    <row r="12" spans="1:11" x14ac:dyDescent="0.25">
      <c r="A12" s="19">
        <v>9</v>
      </c>
      <c r="B12" s="19" t="s">
        <v>39</v>
      </c>
      <c r="C12" s="19">
        <v>170</v>
      </c>
      <c r="D12" s="19">
        <v>3261.95</v>
      </c>
      <c r="E12" s="19">
        <v>6.86</v>
      </c>
      <c r="F12" s="19">
        <v>5.55</v>
      </c>
      <c r="G12" s="19">
        <v>81</v>
      </c>
      <c r="H12" s="19">
        <v>1.31</v>
      </c>
      <c r="I12" s="19">
        <v>19</v>
      </c>
      <c r="J12" s="19">
        <v>0</v>
      </c>
      <c r="K12" s="19">
        <v>0</v>
      </c>
    </row>
    <row r="13" spans="1:11" x14ac:dyDescent="0.25">
      <c r="A13" s="19">
        <v>10</v>
      </c>
      <c r="B13" s="19" t="s">
        <v>40</v>
      </c>
      <c r="C13" s="19">
        <v>180</v>
      </c>
      <c r="D13" s="19">
        <v>4149.07</v>
      </c>
      <c r="E13" s="19">
        <v>3196.89</v>
      </c>
      <c r="F13" s="19">
        <v>90.58</v>
      </c>
      <c r="G13" s="19">
        <v>3</v>
      </c>
      <c r="H13" s="19">
        <v>3106.31</v>
      </c>
      <c r="I13" s="19">
        <v>97</v>
      </c>
      <c r="J13" s="19">
        <v>3157.3</v>
      </c>
      <c r="K13" s="19">
        <v>76</v>
      </c>
    </row>
    <row r="14" spans="1:11" x14ac:dyDescent="0.25">
      <c r="A14" s="19">
        <v>11</v>
      </c>
      <c r="B14" s="19" t="s">
        <v>41</v>
      </c>
      <c r="C14" s="19">
        <v>216</v>
      </c>
      <c r="D14" s="19">
        <v>1383.24</v>
      </c>
      <c r="E14" s="19">
        <v>371.38</v>
      </c>
      <c r="F14" s="19">
        <v>35.5</v>
      </c>
      <c r="G14" s="19">
        <v>10</v>
      </c>
      <c r="H14" s="19">
        <v>335.88</v>
      </c>
      <c r="I14" s="19">
        <v>90</v>
      </c>
      <c r="J14" s="19">
        <v>339.39</v>
      </c>
      <c r="K14" s="19">
        <v>25</v>
      </c>
    </row>
    <row r="15" spans="1:11" x14ac:dyDescent="0.25">
      <c r="A15" s="19">
        <v>12</v>
      </c>
      <c r="B15" s="19" t="s">
        <v>42</v>
      </c>
      <c r="C15" s="19">
        <v>60</v>
      </c>
      <c r="D15" s="19">
        <v>279.02999999999997</v>
      </c>
      <c r="E15" s="19">
        <v>46.82</v>
      </c>
      <c r="F15" s="19">
        <v>0</v>
      </c>
      <c r="G15" s="19">
        <v>0</v>
      </c>
      <c r="H15" s="19">
        <v>46.82</v>
      </c>
      <c r="I15" s="19">
        <v>100</v>
      </c>
      <c r="J15" s="19">
        <v>46.82</v>
      </c>
      <c r="K15" s="19">
        <v>17</v>
      </c>
    </row>
    <row r="16" spans="1:11" x14ac:dyDescent="0.25">
      <c r="A16" s="19">
        <v>13</v>
      </c>
      <c r="B16" s="19" t="s">
        <v>43</v>
      </c>
      <c r="C16" s="19">
        <v>903</v>
      </c>
      <c r="D16" s="19">
        <v>2916.94</v>
      </c>
      <c r="E16" s="19">
        <v>0</v>
      </c>
      <c r="F16" s="19">
        <v>0</v>
      </c>
      <c r="G16" s="19"/>
      <c r="H16" s="19">
        <v>0</v>
      </c>
      <c r="I16" s="19"/>
      <c r="J16" s="19">
        <v>214.76</v>
      </c>
      <c r="K16" s="19">
        <v>7</v>
      </c>
    </row>
    <row r="17" spans="1:11" x14ac:dyDescent="0.25">
      <c r="A17" s="19">
        <v>14</v>
      </c>
      <c r="B17" s="19" t="s">
        <v>44</v>
      </c>
      <c r="C17" s="19">
        <v>44</v>
      </c>
      <c r="D17" s="19">
        <v>95.52</v>
      </c>
      <c r="E17" s="19">
        <v>5.23</v>
      </c>
      <c r="F17" s="19">
        <v>0</v>
      </c>
      <c r="G17" s="19">
        <v>0</v>
      </c>
      <c r="H17" s="19">
        <v>5.23</v>
      </c>
      <c r="I17" s="19">
        <v>100</v>
      </c>
      <c r="J17" s="19">
        <v>5.23</v>
      </c>
      <c r="K17" s="19">
        <v>5</v>
      </c>
    </row>
    <row r="18" spans="1:11" x14ac:dyDescent="0.25">
      <c r="A18" s="19">
        <v>15</v>
      </c>
      <c r="B18" s="19" t="s">
        <v>45</v>
      </c>
      <c r="C18" s="19">
        <v>5581</v>
      </c>
      <c r="D18" s="19">
        <v>46060.68</v>
      </c>
      <c r="E18" s="19">
        <v>438.62</v>
      </c>
      <c r="F18" s="19">
        <v>69.05</v>
      </c>
      <c r="G18" s="19">
        <v>16</v>
      </c>
      <c r="H18" s="19">
        <v>369.57</v>
      </c>
      <c r="I18" s="19">
        <v>84</v>
      </c>
      <c r="J18" s="19">
        <v>1742.17</v>
      </c>
      <c r="K18" s="19">
        <v>4</v>
      </c>
    </row>
    <row r="19" spans="1:11" x14ac:dyDescent="0.25">
      <c r="A19" s="19">
        <v>16</v>
      </c>
      <c r="B19" s="19" t="s">
        <v>46</v>
      </c>
      <c r="C19" s="19">
        <v>494</v>
      </c>
      <c r="D19" s="19">
        <v>1551.67</v>
      </c>
      <c r="E19" s="19">
        <v>110</v>
      </c>
      <c r="F19" s="19">
        <v>15.58</v>
      </c>
      <c r="G19" s="19">
        <v>14</v>
      </c>
      <c r="H19" s="19">
        <v>94.42</v>
      </c>
      <c r="I19" s="19">
        <v>86</v>
      </c>
      <c r="J19" s="19">
        <v>110.1</v>
      </c>
      <c r="K19" s="19">
        <v>7</v>
      </c>
    </row>
    <row r="20" spans="1:11" x14ac:dyDescent="0.25">
      <c r="A20" s="19">
        <v>17</v>
      </c>
      <c r="B20" s="19" t="s">
        <v>47</v>
      </c>
      <c r="C20" s="19">
        <v>1363</v>
      </c>
      <c r="D20" s="19">
        <v>7250.13</v>
      </c>
      <c r="E20" s="19">
        <v>613</v>
      </c>
      <c r="F20" s="19">
        <v>495</v>
      </c>
      <c r="G20" s="19">
        <v>81</v>
      </c>
      <c r="H20" s="19">
        <v>118</v>
      </c>
      <c r="I20" s="19">
        <v>19</v>
      </c>
      <c r="J20" s="19">
        <v>613</v>
      </c>
      <c r="K20" s="19">
        <v>8</v>
      </c>
    </row>
    <row r="21" spans="1:11" x14ac:dyDescent="0.25">
      <c r="A21" s="19">
        <v>18</v>
      </c>
      <c r="B21" s="19" t="s">
        <v>48</v>
      </c>
      <c r="C21" s="19">
        <v>462</v>
      </c>
      <c r="D21" s="19">
        <v>3131.52</v>
      </c>
      <c r="E21" s="19">
        <v>813.03</v>
      </c>
      <c r="F21" s="19">
        <v>272.49</v>
      </c>
      <c r="G21" s="19">
        <v>34</v>
      </c>
      <c r="H21" s="19">
        <v>540.54</v>
      </c>
      <c r="I21" s="19">
        <v>66</v>
      </c>
      <c r="J21" s="19">
        <v>860.7</v>
      </c>
      <c r="K21" s="19">
        <v>27</v>
      </c>
    </row>
    <row r="22" spans="1:11" x14ac:dyDescent="0.25">
      <c r="A22" s="19">
        <v>19</v>
      </c>
      <c r="B22" s="19" t="s">
        <v>49</v>
      </c>
      <c r="C22" s="19">
        <v>486</v>
      </c>
      <c r="D22" s="19">
        <v>31.5</v>
      </c>
      <c r="E22" s="19">
        <v>9.0500000000000007</v>
      </c>
      <c r="F22" s="19">
        <v>3.84</v>
      </c>
      <c r="G22" s="19">
        <v>42</v>
      </c>
      <c r="H22" s="19">
        <v>5.21</v>
      </c>
      <c r="I22" s="19">
        <v>58</v>
      </c>
      <c r="J22" s="19">
        <v>14.12</v>
      </c>
      <c r="K22" s="19">
        <v>45</v>
      </c>
    </row>
    <row r="23" spans="1:11" x14ac:dyDescent="0.25">
      <c r="A23" s="19">
        <v>20</v>
      </c>
      <c r="B23" s="19" t="s">
        <v>50</v>
      </c>
      <c r="C23" s="19">
        <v>562</v>
      </c>
      <c r="D23" s="19">
        <v>5204.58</v>
      </c>
      <c r="E23" s="19">
        <v>500</v>
      </c>
      <c r="F23" s="19">
        <v>350</v>
      </c>
      <c r="G23" s="19">
        <v>70</v>
      </c>
      <c r="H23" s="19">
        <v>150</v>
      </c>
      <c r="I23" s="19">
        <v>30</v>
      </c>
      <c r="J23" s="19">
        <v>128.63999999999999</v>
      </c>
      <c r="K23" s="19">
        <v>2</v>
      </c>
    </row>
    <row r="24" spans="1:11" x14ac:dyDescent="0.25">
      <c r="A24" s="19">
        <v>21</v>
      </c>
      <c r="B24" s="19" t="s">
        <v>51</v>
      </c>
      <c r="C24" s="19">
        <v>206</v>
      </c>
      <c r="D24" s="19">
        <v>721</v>
      </c>
      <c r="E24" s="19">
        <v>0</v>
      </c>
      <c r="F24" s="19">
        <v>0</v>
      </c>
      <c r="G24" s="19"/>
      <c r="H24" s="19">
        <v>0</v>
      </c>
      <c r="I24" s="19"/>
      <c r="J24" s="19">
        <v>0</v>
      </c>
      <c r="K24" s="19">
        <v>0</v>
      </c>
    </row>
    <row r="25" spans="1:11" x14ac:dyDescent="0.25">
      <c r="A25" s="20" t="s">
        <v>83</v>
      </c>
      <c r="B25" s="20" t="s">
        <v>5</v>
      </c>
      <c r="C25" s="20">
        <v>14171</v>
      </c>
      <c r="D25" s="20">
        <v>88491.83</v>
      </c>
      <c r="E25" s="20">
        <v>8242.43</v>
      </c>
      <c r="F25" s="20">
        <v>1908.82</v>
      </c>
      <c r="G25" s="20">
        <v>23</v>
      </c>
      <c r="H25" s="20">
        <v>6333.61</v>
      </c>
      <c r="I25" s="20">
        <v>77</v>
      </c>
      <c r="J25" s="20">
        <v>9670.67</v>
      </c>
      <c r="K25" s="20">
        <v>11</v>
      </c>
    </row>
    <row r="26" spans="1:11" x14ac:dyDescent="0.25">
      <c r="A26" s="21">
        <v>1</v>
      </c>
      <c r="B26" s="21" t="s">
        <v>53</v>
      </c>
      <c r="C26" s="21">
        <v>1351</v>
      </c>
      <c r="D26" s="21">
        <v>4788.37</v>
      </c>
      <c r="E26" s="21">
        <v>389.16</v>
      </c>
      <c r="F26" s="21">
        <v>380.28</v>
      </c>
      <c r="G26" s="21">
        <v>98</v>
      </c>
      <c r="H26" s="21">
        <v>8.8800000000000008</v>
      </c>
      <c r="I26" s="21">
        <v>2</v>
      </c>
      <c r="J26" s="21">
        <v>24.87</v>
      </c>
      <c r="K26" s="21">
        <v>1</v>
      </c>
    </row>
    <row r="27" spans="1:11" x14ac:dyDescent="0.25">
      <c r="A27" s="21">
        <v>2</v>
      </c>
      <c r="B27" s="21" t="s">
        <v>54</v>
      </c>
      <c r="C27" s="21">
        <v>0</v>
      </c>
      <c r="D27" s="21">
        <v>0</v>
      </c>
      <c r="E27" s="21">
        <v>0</v>
      </c>
      <c r="F27" s="21">
        <v>0</v>
      </c>
      <c r="G27" s="21">
        <v>0</v>
      </c>
      <c r="H27" s="21">
        <v>0</v>
      </c>
      <c r="I27" s="21">
        <v>0</v>
      </c>
      <c r="J27" s="21">
        <v>0</v>
      </c>
      <c r="K27" s="21">
        <v>0</v>
      </c>
    </row>
    <row r="28" spans="1:11" x14ac:dyDescent="0.25">
      <c r="A28" s="21">
        <v>3</v>
      </c>
      <c r="B28" s="21" t="s">
        <v>55</v>
      </c>
      <c r="C28" s="21">
        <v>22</v>
      </c>
      <c r="D28" s="21">
        <v>163.92</v>
      </c>
      <c r="E28" s="21">
        <v>0</v>
      </c>
      <c r="F28" s="21">
        <v>0</v>
      </c>
      <c r="G28" s="21"/>
      <c r="H28" s="21">
        <v>0</v>
      </c>
      <c r="I28" s="21"/>
      <c r="J28" s="21">
        <v>0</v>
      </c>
      <c r="K28" s="21">
        <v>0</v>
      </c>
    </row>
    <row r="29" spans="1:11" x14ac:dyDescent="0.25">
      <c r="A29" s="21">
        <v>4</v>
      </c>
      <c r="B29" s="21" t="s">
        <v>56</v>
      </c>
      <c r="C29" s="21">
        <v>392</v>
      </c>
      <c r="D29" s="21">
        <v>3178.94</v>
      </c>
      <c r="E29" s="21">
        <v>0</v>
      </c>
      <c r="F29" s="21">
        <v>0</v>
      </c>
      <c r="G29" s="21"/>
      <c r="H29" s="21">
        <v>0</v>
      </c>
      <c r="I29" s="21"/>
      <c r="J29" s="21">
        <v>0</v>
      </c>
      <c r="K29" s="21">
        <v>0</v>
      </c>
    </row>
    <row r="30" spans="1:11" x14ac:dyDescent="0.25">
      <c r="A30" s="21">
        <v>5</v>
      </c>
      <c r="B30" s="21" t="s">
        <v>57</v>
      </c>
      <c r="C30" s="21">
        <v>62</v>
      </c>
      <c r="D30" s="21">
        <v>3482.15</v>
      </c>
      <c r="E30" s="21">
        <v>1477.51</v>
      </c>
      <c r="F30" s="21">
        <v>1456.78</v>
      </c>
      <c r="G30" s="21">
        <v>99</v>
      </c>
      <c r="H30" s="21">
        <v>20.73</v>
      </c>
      <c r="I30" s="21">
        <v>1</v>
      </c>
      <c r="J30" s="21">
        <v>0</v>
      </c>
      <c r="K30" s="21">
        <v>0</v>
      </c>
    </row>
    <row r="31" spans="1:11" x14ac:dyDescent="0.25">
      <c r="A31" s="21">
        <v>6</v>
      </c>
      <c r="B31" s="21" t="s">
        <v>58</v>
      </c>
      <c r="C31" s="21">
        <v>2</v>
      </c>
      <c r="D31" s="21">
        <v>41</v>
      </c>
      <c r="E31" s="21">
        <v>0</v>
      </c>
      <c r="F31" s="21">
        <v>0</v>
      </c>
      <c r="G31" s="21">
        <v>0</v>
      </c>
      <c r="H31" s="21">
        <v>0</v>
      </c>
      <c r="I31" s="21">
        <v>0</v>
      </c>
      <c r="J31" s="21">
        <v>0</v>
      </c>
      <c r="K31" s="21">
        <v>0</v>
      </c>
    </row>
    <row r="32" spans="1:11" x14ac:dyDescent="0.25">
      <c r="A32" s="21">
        <v>7</v>
      </c>
      <c r="B32" s="21" t="s">
        <v>59</v>
      </c>
      <c r="C32" s="21">
        <v>0</v>
      </c>
      <c r="D32" s="21">
        <v>0</v>
      </c>
      <c r="E32" s="21">
        <v>0</v>
      </c>
      <c r="F32" s="21">
        <v>0</v>
      </c>
      <c r="G32" s="21">
        <v>0</v>
      </c>
      <c r="H32" s="21">
        <v>0</v>
      </c>
      <c r="I32" s="21">
        <v>0</v>
      </c>
      <c r="J32" s="21">
        <v>0</v>
      </c>
      <c r="K32" s="21"/>
    </row>
    <row r="33" spans="1:11" x14ac:dyDescent="0.25">
      <c r="A33" s="21">
        <v>8</v>
      </c>
      <c r="B33" s="21" t="s">
        <v>60</v>
      </c>
      <c r="C33" s="21">
        <v>21</v>
      </c>
      <c r="D33" s="21">
        <v>389.13</v>
      </c>
      <c r="E33" s="21">
        <v>0</v>
      </c>
      <c r="F33" s="21">
        <v>0</v>
      </c>
      <c r="G33" s="21">
        <v>0</v>
      </c>
      <c r="H33" s="21">
        <v>0</v>
      </c>
      <c r="I33" s="21">
        <v>0</v>
      </c>
      <c r="J33" s="21">
        <v>0</v>
      </c>
      <c r="K33" s="21">
        <v>0</v>
      </c>
    </row>
    <row r="34" spans="1:11" x14ac:dyDescent="0.25">
      <c r="A34" s="21">
        <v>9</v>
      </c>
      <c r="B34" s="21" t="s">
        <v>61</v>
      </c>
      <c r="C34" s="21">
        <v>13624</v>
      </c>
      <c r="D34" s="21">
        <v>5644.15</v>
      </c>
      <c r="E34" s="21">
        <v>0</v>
      </c>
      <c r="F34" s="21">
        <v>0</v>
      </c>
      <c r="G34" s="21">
        <v>0</v>
      </c>
      <c r="H34" s="21">
        <v>0</v>
      </c>
      <c r="I34" s="21">
        <v>0</v>
      </c>
      <c r="J34" s="21">
        <v>0</v>
      </c>
      <c r="K34" s="21">
        <v>0</v>
      </c>
    </row>
    <row r="35" spans="1:11" x14ac:dyDescent="0.25">
      <c r="A35" s="21">
        <v>10</v>
      </c>
      <c r="B35" s="21" t="s">
        <v>62</v>
      </c>
      <c r="C35" s="21">
        <v>0</v>
      </c>
      <c r="D35" s="21">
        <v>0</v>
      </c>
      <c r="E35" s="21">
        <v>0</v>
      </c>
      <c r="F35" s="21">
        <v>0</v>
      </c>
      <c r="G35" s="21">
        <v>0</v>
      </c>
      <c r="H35" s="21">
        <v>0</v>
      </c>
      <c r="I35" s="21">
        <v>0</v>
      </c>
      <c r="J35" s="21">
        <v>0</v>
      </c>
      <c r="K35" s="21">
        <v>0</v>
      </c>
    </row>
    <row r="36" spans="1:11" x14ac:dyDescent="0.25">
      <c r="A36" s="21">
        <v>11</v>
      </c>
      <c r="B36" s="21" t="s">
        <v>84</v>
      </c>
      <c r="C36" s="21">
        <v>0</v>
      </c>
      <c r="D36" s="21">
        <v>0</v>
      </c>
      <c r="E36" s="21">
        <v>0</v>
      </c>
      <c r="F36" s="21">
        <v>0</v>
      </c>
      <c r="G36" s="21">
        <v>0</v>
      </c>
      <c r="H36" s="21">
        <v>0</v>
      </c>
      <c r="I36" s="21">
        <v>0</v>
      </c>
      <c r="J36" s="21">
        <v>0</v>
      </c>
      <c r="K36" s="21">
        <v>0</v>
      </c>
    </row>
    <row r="37" spans="1:11" x14ac:dyDescent="0.25">
      <c r="A37" s="22" t="s">
        <v>85</v>
      </c>
      <c r="B37" s="22" t="s">
        <v>5</v>
      </c>
      <c r="C37" s="22">
        <v>15474</v>
      </c>
      <c r="D37" s="22">
        <v>17687.66</v>
      </c>
      <c r="E37" s="22">
        <v>1866.67</v>
      </c>
      <c r="F37" s="22">
        <v>1837.06</v>
      </c>
      <c r="G37" s="22">
        <v>98</v>
      </c>
      <c r="H37" s="22">
        <v>29.61</v>
      </c>
      <c r="I37" s="22">
        <v>2</v>
      </c>
      <c r="J37" s="22">
        <v>24.87</v>
      </c>
      <c r="K37" s="22">
        <v>0</v>
      </c>
    </row>
    <row r="38" spans="1:11" x14ac:dyDescent="0.25">
      <c r="A38" s="19">
        <v>1</v>
      </c>
      <c r="B38" s="19" t="s">
        <v>64</v>
      </c>
      <c r="C38" s="19">
        <v>8437</v>
      </c>
      <c r="D38" s="19">
        <v>23939.84</v>
      </c>
      <c r="E38" s="19">
        <v>14652.73</v>
      </c>
      <c r="F38" s="19">
        <v>9057.4</v>
      </c>
      <c r="G38" s="19">
        <v>62</v>
      </c>
      <c r="H38" s="19">
        <v>5595.33</v>
      </c>
      <c r="I38" s="19">
        <v>38</v>
      </c>
      <c r="J38" s="19">
        <v>6774.37</v>
      </c>
      <c r="K38" s="19">
        <v>28</v>
      </c>
    </row>
    <row r="39" spans="1:11" x14ac:dyDescent="0.25">
      <c r="A39" s="20" t="s">
        <v>86</v>
      </c>
      <c r="B39" s="20" t="s">
        <v>5</v>
      </c>
      <c r="C39" s="20">
        <v>8437</v>
      </c>
      <c r="D39" s="20">
        <v>23939.84</v>
      </c>
      <c r="E39" s="20">
        <v>14652.73</v>
      </c>
      <c r="F39" s="20">
        <v>9057.4</v>
      </c>
      <c r="G39" s="20">
        <v>62</v>
      </c>
      <c r="H39" s="20">
        <v>5595.33</v>
      </c>
      <c r="I39" s="20">
        <v>38</v>
      </c>
      <c r="J39" s="20">
        <v>6774.37</v>
      </c>
      <c r="K39" s="20">
        <v>28</v>
      </c>
    </row>
    <row r="40" spans="1:11" x14ac:dyDescent="0.25">
      <c r="A40" s="19">
        <v>1</v>
      </c>
      <c r="B40" s="19" t="s">
        <v>66</v>
      </c>
      <c r="C40" s="19">
        <v>4480</v>
      </c>
      <c r="D40" s="19">
        <v>3659.09</v>
      </c>
      <c r="E40" s="19">
        <v>2682.58</v>
      </c>
      <c r="F40" s="19">
        <v>848.47</v>
      </c>
      <c r="G40" s="19">
        <v>32</v>
      </c>
      <c r="H40" s="19">
        <v>1834.11</v>
      </c>
      <c r="I40" s="19">
        <v>68</v>
      </c>
      <c r="J40" s="19">
        <v>50.06</v>
      </c>
      <c r="K40" s="19">
        <v>1</v>
      </c>
    </row>
    <row r="41" spans="1:11" x14ac:dyDescent="0.25">
      <c r="A41" s="19">
        <v>2</v>
      </c>
      <c r="B41" s="19" t="s">
        <v>67</v>
      </c>
      <c r="C41" s="19">
        <v>621</v>
      </c>
      <c r="D41" s="19">
        <v>2428.4299999999998</v>
      </c>
      <c r="E41" s="19">
        <v>162.44</v>
      </c>
      <c r="F41" s="19">
        <v>139.18</v>
      </c>
      <c r="G41" s="19">
        <v>86</v>
      </c>
      <c r="H41" s="19">
        <v>23.26</v>
      </c>
      <c r="I41" s="19">
        <v>14</v>
      </c>
      <c r="J41" s="19">
        <v>283.81</v>
      </c>
      <c r="K41" s="19">
        <v>12</v>
      </c>
    </row>
    <row r="42" spans="1:11" x14ac:dyDescent="0.25">
      <c r="A42" s="19">
        <v>3</v>
      </c>
      <c r="B42" s="19" t="s">
        <v>68</v>
      </c>
      <c r="C42" s="19">
        <v>3</v>
      </c>
      <c r="D42" s="19">
        <v>18.21</v>
      </c>
      <c r="E42" s="19">
        <v>0</v>
      </c>
      <c r="F42" s="19">
        <v>0</v>
      </c>
      <c r="G42" s="19"/>
      <c r="H42" s="19">
        <v>0</v>
      </c>
      <c r="I42" s="19"/>
      <c r="J42" s="19">
        <v>0</v>
      </c>
      <c r="K42" s="19">
        <v>0</v>
      </c>
    </row>
    <row r="43" spans="1:11" x14ac:dyDescent="0.25">
      <c r="A43" s="19">
        <v>4</v>
      </c>
      <c r="B43" s="19" t="s">
        <v>69</v>
      </c>
      <c r="C43" s="19">
        <v>228</v>
      </c>
      <c r="D43" s="19">
        <v>627.41999999999996</v>
      </c>
      <c r="E43" s="19">
        <v>0</v>
      </c>
      <c r="F43" s="19">
        <v>0</v>
      </c>
      <c r="G43" s="19"/>
      <c r="H43" s="19">
        <v>0</v>
      </c>
      <c r="I43" s="19"/>
      <c r="J43" s="19">
        <v>0</v>
      </c>
      <c r="K43" s="19">
        <v>0</v>
      </c>
    </row>
    <row r="44" spans="1:11" x14ac:dyDescent="0.25">
      <c r="A44" s="20" t="s">
        <v>87</v>
      </c>
      <c r="B44" s="20" t="s">
        <v>5</v>
      </c>
      <c r="C44" s="20">
        <v>43414</v>
      </c>
      <c r="D44" s="20">
        <v>136852.48000000001</v>
      </c>
      <c r="E44" s="20">
        <v>27606.85</v>
      </c>
      <c r="F44" s="20">
        <v>13790.93</v>
      </c>
      <c r="G44" s="20">
        <v>50</v>
      </c>
      <c r="H44" s="20">
        <v>13815.92</v>
      </c>
      <c r="I44" s="20">
        <v>50</v>
      </c>
      <c r="J44" s="20">
        <v>16803.78</v>
      </c>
      <c r="K44" s="20">
        <v>12</v>
      </c>
    </row>
    <row r="45" spans="1:11" x14ac:dyDescent="0.25">
      <c r="A45" s="24">
        <v>1</v>
      </c>
      <c r="B45" s="24" t="s">
        <v>99</v>
      </c>
      <c r="C45" s="24">
        <v>0</v>
      </c>
      <c r="D45" s="24">
        <v>15623.63</v>
      </c>
      <c r="E45" s="20">
        <v>0</v>
      </c>
      <c r="F45" s="20">
        <v>0</v>
      </c>
      <c r="G45" s="20">
        <v>0</v>
      </c>
      <c r="H45" s="20">
        <v>0</v>
      </c>
      <c r="I45" s="20">
        <v>0</v>
      </c>
      <c r="J45" s="20">
        <v>0</v>
      </c>
      <c r="K45" s="20">
        <v>0</v>
      </c>
    </row>
    <row r="46" spans="1:11" x14ac:dyDescent="0.25">
      <c r="A46" s="20" t="s">
        <v>88</v>
      </c>
      <c r="B46" s="20" t="s">
        <v>5</v>
      </c>
      <c r="C46" s="20">
        <v>43414</v>
      </c>
      <c r="D46" s="20">
        <f>SUM(D44:D45)</f>
        <v>152476.11000000002</v>
      </c>
      <c r="E46" s="20">
        <v>27606.85</v>
      </c>
      <c r="F46" s="20">
        <v>13790.93</v>
      </c>
      <c r="G46" s="20">
        <v>50</v>
      </c>
      <c r="H46" s="20">
        <v>13815.92</v>
      </c>
      <c r="I46" s="20">
        <v>50</v>
      </c>
      <c r="J46" s="20">
        <v>16803.78</v>
      </c>
      <c r="K46" s="20">
        <v>12</v>
      </c>
    </row>
    <row r="47" spans="1:11" customFormat="1" ht="15" customHeight="1" x14ac:dyDescent="0.25"/>
    <row r="48" spans="1:11" customFormat="1" x14ac:dyDescent="0.25"/>
  </sheetData>
  <mergeCells count="2">
    <mergeCell ref="A1:K1"/>
    <mergeCell ref="A2:K2"/>
  </mergeCells>
  <pageMargins left="0.7" right="0.7" top="0.75" bottom="0.75" header="0.3" footer="0.3"/>
  <pageSetup orientation="landscape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8"/>
  <sheetViews>
    <sheetView workbookViewId="0">
      <selection activeCell="D44" sqref="D44"/>
    </sheetView>
  </sheetViews>
  <sheetFormatPr defaultColWidth="10.42578125" defaultRowHeight="15" x14ac:dyDescent="0.25"/>
  <cols>
    <col min="1" max="16384" width="10.42578125" style="16"/>
  </cols>
  <sheetData>
    <row r="1" spans="1:11" ht="15.75" customHeight="1" x14ac:dyDescent="0.25">
      <c r="A1" s="355" t="s">
        <v>114</v>
      </c>
      <c r="B1" s="356"/>
      <c r="C1" s="356"/>
      <c r="D1" s="356"/>
      <c r="E1" s="356"/>
      <c r="F1" s="356"/>
      <c r="G1" s="356"/>
      <c r="H1" s="356"/>
      <c r="I1" s="356"/>
      <c r="J1" s="356"/>
      <c r="K1" s="356"/>
    </row>
    <row r="2" spans="1:11" x14ac:dyDescent="0.25">
      <c r="A2" s="357" t="s">
        <v>73</v>
      </c>
      <c r="B2" s="356"/>
      <c r="C2" s="356"/>
      <c r="D2" s="356"/>
      <c r="E2" s="356"/>
      <c r="F2" s="356"/>
      <c r="G2" s="356"/>
      <c r="H2" s="356"/>
      <c r="I2" s="356"/>
      <c r="J2" s="356"/>
      <c r="K2" s="356"/>
    </row>
    <row r="3" spans="1:11" s="18" customFormat="1" ht="30" x14ac:dyDescent="0.25">
      <c r="A3" s="17" t="s">
        <v>74</v>
      </c>
      <c r="B3" s="17" t="s">
        <v>24</v>
      </c>
      <c r="C3" s="17" t="s">
        <v>75</v>
      </c>
      <c r="D3" s="17" t="s">
        <v>76</v>
      </c>
      <c r="E3" s="17" t="s">
        <v>77</v>
      </c>
      <c r="F3" s="17" t="s">
        <v>78</v>
      </c>
      <c r="G3" s="17" t="s">
        <v>112</v>
      </c>
      <c r="H3" s="17" t="s">
        <v>79</v>
      </c>
      <c r="I3" s="17" t="s">
        <v>80</v>
      </c>
      <c r="J3" s="17" t="s">
        <v>81</v>
      </c>
      <c r="K3" s="17" t="s">
        <v>82</v>
      </c>
    </row>
    <row r="4" spans="1:11" x14ac:dyDescent="0.25">
      <c r="A4" s="19">
        <v>1</v>
      </c>
      <c r="B4" s="19" t="s">
        <v>31</v>
      </c>
      <c r="C4" s="19">
        <v>53</v>
      </c>
      <c r="D4" s="19">
        <v>282.62</v>
      </c>
      <c r="E4" s="19">
        <v>70.099999999999994</v>
      </c>
      <c r="F4" s="19">
        <v>52.99</v>
      </c>
      <c r="G4" s="19">
        <v>76</v>
      </c>
      <c r="H4" s="19">
        <v>17.11</v>
      </c>
      <c r="I4" s="19">
        <v>24</v>
      </c>
      <c r="J4" s="19">
        <v>17.11</v>
      </c>
      <c r="K4" s="19">
        <v>6</v>
      </c>
    </row>
    <row r="5" spans="1:11" x14ac:dyDescent="0.25">
      <c r="A5" s="19">
        <v>2</v>
      </c>
      <c r="B5" s="19" t="s">
        <v>32</v>
      </c>
      <c r="C5" s="19">
        <v>6</v>
      </c>
      <c r="D5" s="19">
        <v>88.63</v>
      </c>
      <c r="E5" s="19">
        <v>0</v>
      </c>
      <c r="F5" s="19">
        <v>0</v>
      </c>
      <c r="G5" s="19"/>
      <c r="H5" s="19">
        <v>0</v>
      </c>
      <c r="I5" s="19"/>
      <c r="J5" s="19">
        <v>0</v>
      </c>
      <c r="K5" s="19">
        <v>0</v>
      </c>
    </row>
    <row r="6" spans="1:11" x14ac:dyDescent="0.25">
      <c r="A6" s="19">
        <v>3</v>
      </c>
      <c r="B6" s="19" t="s">
        <v>33</v>
      </c>
      <c r="C6" s="19">
        <v>479</v>
      </c>
      <c r="D6" s="19">
        <v>4723.21</v>
      </c>
      <c r="E6" s="19">
        <v>0</v>
      </c>
      <c r="F6" s="19">
        <v>0</v>
      </c>
      <c r="G6" s="19"/>
      <c r="H6" s="19">
        <v>0</v>
      </c>
      <c r="I6" s="19"/>
      <c r="J6" s="19">
        <v>0</v>
      </c>
      <c r="K6" s="19">
        <v>0</v>
      </c>
    </row>
    <row r="7" spans="1:11" x14ac:dyDescent="0.25">
      <c r="A7" s="19">
        <v>4</v>
      </c>
      <c r="B7" s="19" t="s">
        <v>34</v>
      </c>
      <c r="C7" s="19">
        <v>134</v>
      </c>
      <c r="D7" s="19">
        <v>211.91</v>
      </c>
      <c r="E7" s="19">
        <v>10</v>
      </c>
      <c r="F7" s="19">
        <v>1</v>
      </c>
      <c r="G7" s="19">
        <v>10</v>
      </c>
      <c r="H7" s="19">
        <v>9</v>
      </c>
      <c r="I7" s="19">
        <v>90</v>
      </c>
      <c r="J7" s="19">
        <v>11.64</v>
      </c>
      <c r="K7" s="19">
        <v>5</v>
      </c>
    </row>
    <row r="8" spans="1:11" x14ac:dyDescent="0.25">
      <c r="A8" s="19">
        <v>5</v>
      </c>
      <c r="B8" s="19" t="s">
        <v>35</v>
      </c>
      <c r="C8" s="19">
        <v>1</v>
      </c>
      <c r="D8" s="19">
        <v>1.6</v>
      </c>
      <c r="E8" s="19">
        <v>0</v>
      </c>
      <c r="F8" s="19">
        <v>0</v>
      </c>
      <c r="G8" s="19"/>
      <c r="H8" s="19">
        <v>0</v>
      </c>
      <c r="I8" s="19"/>
      <c r="J8" s="19">
        <v>0</v>
      </c>
      <c r="K8" s="19">
        <v>0</v>
      </c>
    </row>
    <row r="9" spans="1:11" x14ac:dyDescent="0.25">
      <c r="A9" s="19">
        <v>6</v>
      </c>
      <c r="B9" s="19" t="s">
        <v>36</v>
      </c>
      <c r="C9" s="19">
        <v>203</v>
      </c>
      <c r="D9" s="19">
        <v>871.88</v>
      </c>
      <c r="E9" s="19">
        <v>0</v>
      </c>
      <c r="F9" s="19">
        <v>0</v>
      </c>
      <c r="G9" s="19"/>
      <c r="H9" s="19">
        <v>0</v>
      </c>
      <c r="I9" s="19"/>
      <c r="J9" s="19">
        <v>0</v>
      </c>
      <c r="K9" s="19">
        <v>0</v>
      </c>
    </row>
    <row r="10" spans="1:11" x14ac:dyDescent="0.25">
      <c r="A10" s="19">
        <v>7</v>
      </c>
      <c r="B10" s="19" t="s">
        <v>37</v>
      </c>
      <c r="C10" s="19">
        <v>91</v>
      </c>
      <c r="D10" s="19">
        <v>540.07000000000005</v>
      </c>
      <c r="E10" s="19">
        <v>108</v>
      </c>
      <c r="F10" s="19">
        <v>108</v>
      </c>
      <c r="G10" s="19">
        <v>100</v>
      </c>
      <c r="H10" s="19">
        <v>0</v>
      </c>
      <c r="I10" s="19">
        <v>0</v>
      </c>
      <c r="J10" s="19">
        <v>0.67</v>
      </c>
      <c r="K10" s="19">
        <v>0</v>
      </c>
    </row>
    <row r="11" spans="1:11" x14ac:dyDescent="0.25">
      <c r="A11" s="19">
        <v>8</v>
      </c>
      <c r="B11" s="19" t="s">
        <v>38</v>
      </c>
      <c r="C11" s="19">
        <v>6</v>
      </c>
      <c r="D11" s="19">
        <v>25.23</v>
      </c>
      <c r="E11" s="19">
        <v>0</v>
      </c>
      <c r="F11" s="19">
        <v>0</v>
      </c>
      <c r="G11" s="19"/>
      <c r="H11" s="19">
        <v>0</v>
      </c>
      <c r="I11" s="19"/>
      <c r="J11" s="19">
        <v>0</v>
      </c>
      <c r="K11" s="19">
        <v>0</v>
      </c>
    </row>
    <row r="12" spans="1:11" x14ac:dyDescent="0.25">
      <c r="A12" s="19">
        <v>9</v>
      </c>
      <c r="B12" s="19" t="s">
        <v>39</v>
      </c>
      <c r="C12" s="19">
        <v>61</v>
      </c>
      <c r="D12" s="19">
        <v>294.74</v>
      </c>
      <c r="E12" s="19">
        <v>147.97999999999999</v>
      </c>
      <c r="F12" s="19">
        <v>132.22999999999999</v>
      </c>
      <c r="G12" s="19">
        <v>89</v>
      </c>
      <c r="H12" s="19">
        <v>15.75</v>
      </c>
      <c r="I12" s="19">
        <v>11</v>
      </c>
      <c r="J12" s="19">
        <v>207.82</v>
      </c>
      <c r="K12" s="19">
        <v>71</v>
      </c>
    </row>
    <row r="13" spans="1:11" x14ac:dyDescent="0.25">
      <c r="A13" s="19">
        <v>10</v>
      </c>
      <c r="B13" s="19" t="s">
        <v>40</v>
      </c>
      <c r="C13" s="19">
        <v>29</v>
      </c>
      <c r="D13" s="19">
        <v>229.02</v>
      </c>
      <c r="E13" s="19">
        <v>14.87</v>
      </c>
      <c r="F13" s="19">
        <v>10.59</v>
      </c>
      <c r="G13" s="19">
        <v>71</v>
      </c>
      <c r="H13" s="19">
        <v>4.28</v>
      </c>
      <c r="I13" s="19">
        <v>29</v>
      </c>
      <c r="J13" s="19">
        <v>3.6</v>
      </c>
      <c r="K13" s="19">
        <v>2</v>
      </c>
    </row>
    <row r="14" spans="1:11" x14ac:dyDescent="0.25">
      <c r="A14" s="19">
        <v>11</v>
      </c>
      <c r="B14" s="19" t="s">
        <v>41</v>
      </c>
      <c r="C14" s="19">
        <v>82</v>
      </c>
      <c r="D14" s="19">
        <v>727.36</v>
      </c>
      <c r="E14" s="19">
        <v>352</v>
      </c>
      <c r="F14" s="19">
        <v>70.03</v>
      </c>
      <c r="G14" s="19">
        <v>20</v>
      </c>
      <c r="H14" s="19">
        <v>281.97000000000003</v>
      </c>
      <c r="I14" s="19">
        <v>80</v>
      </c>
      <c r="J14" s="19">
        <v>420</v>
      </c>
      <c r="K14" s="19">
        <v>58</v>
      </c>
    </row>
    <row r="15" spans="1:11" x14ac:dyDescent="0.25">
      <c r="A15" s="19">
        <v>12</v>
      </c>
      <c r="B15" s="19" t="s">
        <v>42</v>
      </c>
      <c r="C15" s="19">
        <v>20</v>
      </c>
      <c r="D15" s="19">
        <v>86.24</v>
      </c>
      <c r="E15" s="19">
        <v>0</v>
      </c>
      <c r="F15" s="19">
        <v>0</v>
      </c>
      <c r="G15" s="19"/>
      <c r="H15" s="19">
        <v>0</v>
      </c>
      <c r="I15" s="19"/>
      <c r="J15" s="19">
        <v>0</v>
      </c>
      <c r="K15" s="19">
        <v>0</v>
      </c>
    </row>
    <row r="16" spans="1:11" x14ac:dyDescent="0.25">
      <c r="A16" s="19">
        <v>13</v>
      </c>
      <c r="B16" s="19" t="s">
        <v>43</v>
      </c>
      <c r="C16" s="19">
        <v>507</v>
      </c>
      <c r="D16" s="19">
        <v>5396.06</v>
      </c>
      <c r="E16" s="19">
        <v>0</v>
      </c>
      <c r="F16" s="19">
        <v>0</v>
      </c>
      <c r="G16" s="19"/>
      <c r="H16" s="19">
        <v>0</v>
      </c>
      <c r="I16" s="19"/>
      <c r="J16" s="19">
        <v>4059.03</v>
      </c>
      <c r="K16" s="19">
        <v>75</v>
      </c>
    </row>
    <row r="17" spans="1:11" x14ac:dyDescent="0.25">
      <c r="A17" s="19">
        <v>14</v>
      </c>
      <c r="B17" s="19" t="s">
        <v>44</v>
      </c>
      <c r="C17" s="19">
        <v>0</v>
      </c>
      <c r="D17" s="19">
        <v>0</v>
      </c>
      <c r="E17" s="19">
        <v>0</v>
      </c>
      <c r="F17" s="19">
        <v>0</v>
      </c>
      <c r="G17" s="19"/>
      <c r="H17" s="19">
        <v>0</v>
      </c>
      <c r="I17" s="19">
        <v>0</v>
      </c>
      <c r="J17" s="19">
        <v>0</v>
      </c>
      <c r="K17" s="19">
        <v>0</v>
      </c>
    </row>
    <row r="18" spans="1:11" x14ac:dyDescent="0.25">
      <c r="A18" s="19">
        <v>15</v>
      </c>
      <c r="B18" s="19" t="s">
        <v>45</v>
      </c>
      <c r="C18" s="19">
        <v>5551</v>
      </c>
      <c r="D18" s="19">
        <v>32090.23</v>
      </c>
      <c r="E18" s="19">
        <v>4095.75</v>
      </c>
      <c r="F18" s="19">
        <v>3917.96</v>
      </c>
      <c r="G18" s="19">
        <v>96</v>
      </c>
      <c r="H18" s="19">
        <v>177.79</v>
      </c>
      <c r="I18" s="19">
        <v>4</v>
      </c>
      <c r="J18" s="19">
        <v>366.92</v>
      </c>
      <c r="K18" s="19">
        <v>1</v>
      </c>
    </row>
    <row r="19" spans="1:11" x14ac:dyDescent="0.25">
      <c r="A19" s="19">
        <v>16</v>
      </c>
      <c r="B19" s="19" t="s">
        <v>46</v>
      </c>
      <c r="C19" s="19">
        <v>57</v>
      </c>
      <c r="D19" s="19">
        <v>189.28</v>
      </c>
      <c r="E19" s="19">
        <v>19.579999999999998</v>
      </c>
      <c r="F19" s="19">
        <v>4.58</v>
      </c>
      <c r="G19" s="19">
        <v>23</v>
      </c>
      <c r="H19" s="19">
        <v>15</v>
      </c>
      <c r="I19" s="19">
        <v>77</v>
      </c>
      <c r="J19" s="19">
        <v>19.579999999999998</v>
      </c>
      <c r="K19" s="19">
        <v>10</v>
      </c>
    </row>
    <row r="20" spans="1:11" x14ac:dyDescent="0.25">
      <c r="A20" s="19">
        <v>17</v>
      </c>
      <c r="B20" s="19" t="s">
        <v>47</v>
      </c>
      <c r="C20" s="19">
        <v>279</v>
      </c>
      <c r="D20" s="19">
        <v>2865.43</v>
      </c>
      <c r="E20" s="19">
        <v>205</v>
      </c>
      <c r="F20" s="19">
        <v>178</v>
      </c>
      <c r="G20" s="19">
        <v>87</v>
      </c>
      <c r="H20" s="19">
        <v>27</v>
      </c>
      <c r="I20" s="19">
        <v>13</v>
      </c>
      <c r="J20" s="19">
        <v>205</v>
      </c>
      <c r="K20" s="19">
        <v>7</v>
      </c>
    </row>
    <row r="21" spans="1:11" x14ac:dyDescent="0.25">
      <c r="A21" s="19">
        <v>18</v>
      </c>
      <c r="B21" s="19" t="s">
        <v>48</v>
      </c>
      <c r="C21" s="19">
        <v>83</v>
      </c>
      <c r="D21" s="19">
        <v>276.35000000000002</v>
      </c>
      <c r="E21" s="19">
        <v>25.61</v>
      </c>
      <c r="F21" s="19">
        <v>24.14</v>
      </c>
      <c r="G21" s="19">
        <v>94</v>
      </c>
      <c r="H21" s="19">
        <v>1.47</v>
      </c>
      <c r="I21" s="19">
        <v>6</v>
      </c>
      <c r="J21" s="19">
        <v>276.35000000000002</v>
      </c>
      <c r="K21" s="19">
        <v>100</v>
      </c>
    </row>
    <row r="22" spans="1:11" x14ac:dyDescent="0.25">
      <c r="A22" s="19">
        <v>19</v>
      </c>
      <c r="B22" s="19" t="s">
        <v>49</v>
      </c>
      <c r="C22" s="19">
        <v>526</v>
      </c>
      <c r="D22" s="19">
        <v>3472.02</v>
      </c>
      <c r="E22" s="19">
        <v>91.05</v>
      </c>
      <c r="F22" s="19">
        <v>40.21</v>
      </c>
      <c r="G22" s="19">
        <v>44</v>
      </c>
      <c r="H22" s="19">
        <v>50.84</v>
      </c>
      <c r="I22" s="19">
        <v>56</v>
      </c>
      <c r="J22" s="19">
        <v>102.01</v>
      </c>
      <c r="K22" s="19">
        <v>3</v>
      </c>
    </row>
    <row r="23" spans="1:11" x14ac:dyDescent="0.25">
      <c r="A23" s="19">
        <v>20</v>
      </c>
      <c r="B23" s="19" t="s">
        <v>50</v>
      </c>
      <c r="C23" s="19">
        <v>356</v>
      </c>
      <c r="D23" s="19">
        <v>1431.24</v>
      </c>
      <c r="E23" s="19">
        <v>180</v>
      </c>
      <c r="F23" s="19">
        <v>150</v>
      </c>
      <c r="G23" s="19">
        <v>83</v>
      </c>
      <c r="H23" s="19">
        <v>30</v>
      </c>
      <c r="I23" s="19">
        <v>17</v>
      </c>
      <c r="J23" s="19">
        <v>128.09</v>
      </c>
      <c r="K23" s="19">
        <v>9</v>
      </c>
    </row>
    <row r="24" spans="1:11" x14ac:dyDescent="0.25">
      <c r="A24" s="19">
        <v>21</v>
      </c>
      <c r="B24" s="19" t="s">
        <v>51</v>
      </c>
      <c r="C24" s="19">
        <v>41</v>
      </c>
      <c r="D24" s="19">
        <v>338</v>
      </c>
      <c r="E24" s="19">
        <v>0</v>
      </c>
      <c r="F24" s="19">
        <v>0</v>
      </c>
      <c r="G24" s="19"/>
      <c r="H24" s="19">
        <v>0</v>
      </c>
      <c r="I24" s="19"/>
      <c r="J24" s="19">
        <v>40</v>
      </c>
      <c r="K24" s="19">
        <v>12</v>
      </c>
    </row>
    <row r="25" spans="1:11" x14ac:dyDescent="0.25">
      <c r="A25" s="20" t="s">
        <v>83</v>
      </c>
      <c r="B25" s="20" t="s">
        <v>5</v>
      </c>
      <c r="C25" s="20">
        <v>8565</v>
      </c>
      <c r="D25" s="20">
        <v>54141.120000000003</v>
      </c>
      <c r="E25" s="20">
        <v>5319.94</v>
      </c>
      <c r="F25" s="20">
        <v>4689.7299999999996</v>
      </c>
      <c r="G25" s="20">
        <v>88</v>
      </c>
      <c r="H25" s="20">
        <v>630.21</v>
      </c>
      <c r="I25" s="20">
        <v>12</v>
      </c>
      <c r="J25" s="20">
        <v>5857.82</v>
      </c>
      <c r="K25" s="20">
        <v>11</v>
      </c>
    </row>
    <row r="26" spans="1:11" x14ac:dyDescent="0.25">
      <c r="A26" s="21">
        <v>1</v>
      </c>
      <c r="B26" s="21" t="s">
        <v>53</v>
      </c>
      <c r="C26" s="21">
        <v>101</v>
      </c>
      <c r="D26" s="21">
        <v>1065.31</v>
      </c>
      <c r="E26" s="21">
        <v>157.1</v>
      </c>
      <c r="F26" s="21">
        <v>147.01</v>
      </c>
      <c r="G26" s="21">
        <v>94</v>
      </c>
      <c r="H26" s="21">
        <v>10.09</v>
      </c>
      <c r="I26" s="21">
        <v>6</v>
      </c>
      <c r="J26" s="21">
        <v>50.48</v>
      </c>
      <c r="K26" s="21">
        <v>5</v>
      </c>
    </row>
    <row r="27" spans="1:11" x14ac:dyDescent="0.25">
      <c r="A27" s="21">
        <v>2</v>
      </c>
      <c r="B27" s="21" t="s">
        <v>54</v>
      </c>
      <c r="C27" s="21">
        <v>42</v>
      </c>
      <c r="D27" s="21">
        <v>385.07</v>
      </c>
      <c r="E27" s="21">
        <v>0</v>
      </c>
      <c r="F27" s="21">
        <v>0</v>
      </c>
      <c r="G27" s="21">
        <v>0</v>
      </c>
      <c r="H27" s="21">
        <v>0</v>
      </c>
      <c r="I27" s="21">
        <v>0</v>
      </c>
      <c r="J27" s="21">
        <v>0</v>
      </c>
      <c r="K27" s="21">
        <v>0</v>
      </c>
    </row>
    <row r="28" spans="1:11" x14ac:dyDescent="0.25">
      <c r="A28" s="21">
        <v>3</v>
      </c>
      <c r="B28" s="21" t="s">
        <v>55</v>
      </c>
      <c r="C28" s="21">
        <v>1</v>
      </c>
      <c r="D28" s="21">
        <v>8.66</v>
      </c>
      <c r="E28" s="21">
        <v>0</v>
      </c>
      <c r="F28" s="21">
        <v>0</v>
      </c>
      <c r="G28" s="21">
        <v>0</v>
      </c>
      <c r="H28" s="21">
        <v>0</v>
      </c>
      <c r="I28" s="21">
        <v>0</v>
      </c>
      <c r="J28" s="21">
        <v>0</v>
      </c>
      <c r="K28" s="21">
        <v>0</v>
      </c>
    </row>
    <row r="29" spans="1:11" x14ac:dyDescent="0.25">
      <c r="A29" s="21">
        <v>4</v>
      </c>
      <c r="B29" s="21" t="s">
        <v>56</v>
      </c>
      <c r="C29" s="21">
        <v>0</v>
      </c>
      <c r="D29" s="21">
        <v>0</v>
      </c>
      <c r="E29" s="21">
        <v>0</v>
      </c>
      <c r="F29" s="21">
        <v>0</v>
      </c>
      <c r="G29" s="21">
        <v>0</v>
      </c>
      <c r="H29" s="21">
        <v>0</v>
      </c>
      <c r="I29" s="21">
        <v>0</v>
      </c>
      <c r="J29" s="21">
        <v>0</v>
      </c>
      <c r="K29" s="21">
        <v>0</v>
      </c>
    </row>
    <row r="30" spans="1:11" x14ac:dyDescent="0.25">
      <c r="A30" s="21">
        <v>5</v>
      </c>
      <c r="B30" s="21" t="s">
        <v>57</v>
      </c>
      <c r="C30" s="21">
        <v>123</v>
      </c>
      <c r="D30" s="21">
        <v>375.3</v>
      </c>
      <c r="E30" s="21">
        <v>0</v>
      </c>
      <c r="F30" s="21">
        <v>0</v>
      </c>
      <c r="G30" s="21">
        <v>0</v>
      </c>
      <c r="H30" s="21">
        <v>0</v>
      </c>
      <c r="I30" s="21">
        <v>0</v>
      </c>
      <c r="J30" s="21">
        <v>3.84</v>
      </c>
      <c r="K30" s="21">
        <v>1</v>
      </c>
    </row>
    <row r="31" spans="1:11" x14ac:dyDescent="0.25">
      <c r="A31" s="21">
        <v>6</v>
      </c>
      <c r="B31" s="21" t="s">
        <v>58</v>
      </c>
      <c r="C31" s="21">
        <v>0</v>
      </c>
      <c r="D31" s="21">
        <v>0</v>
      </c>
      <c r="E31" s="21">
        <v>0</v>
      </c>
      <c r="F31" s="21">
        <v>0</v>
      </c>
      <c r="G31" s="21">
        <v>0</v>
      </c>
      <c r="H31" s="21">
        <v>0</v>
      </c>
      <c r="I31" s="21">
        <v>0</v>
      </c>
      <c r="J31" s="21">
        <v>0</v>
      </c>
      <c r="K31" s="21">
        <v>0</v>
      </c>
    </row>
    <row r="32" spans="1:11" x14ac:dyDescent="0.25">
      <c r="A32" s="21">
        <v>7</v>
      </c>
      <c r="B32" s="21" t="s">
        <v>59</v>
      </c>
      <c r="C32" s="21">
        <v>0</v>
      </c>
      <c r="D32" s="21">
        <v>0</v>
      </c>
      <c r="E32" s="21">
        <v>0</v>
      </c>
      <c r="F32" s="21">
        <v>0</v>
      </c>
      <c r="G32" s="21">
        <v>0</v>
      </c>
      <c r="H32" s="21">
        <v>0</v>
      </c>
      <c r="I32" s="21">
        <v>0</v>
      </c>
      <c r="J32" s="21">
        <v>0</v>
      </c>
      <c r="K32" s="21">
        <v>0</v>
      </c>
    </row>
    <row r="33" spans="1:11" x14ac:dyDescent="0.25">
      <c r="A33" s="21">
        <v>8</v>
      </c>
      <c r="B33" s="21" t="s">
        <v>60</v>
      </c>
      <c r="C33" s="21">
        <v>1</v>
      </c>
      <c r="D33" s="21">
        <v>17.88</v>
      </c>
      <c r="E33" s="21">
        <v>0</v>
      </c>
      <c r="F33" s="21">
        <v>0</v>
      </c>
      <c r="G33" s="21">
        <v>0</v>
      </c>
      <c r="H33" s="21">
        <v>0</v>
      </c>
      <c r="I33" s="21">
        <v>0</v>
      </c>
      <c r="J33" s="21">
        <v>0</v>
      </c>
      <c r="K33" s="21">
        <v>0</v>
      </c>
    </row>
    <row r="34" spans="1:11" x14ac:dyDescent="0.25">
      <c r="A34" s="21">
        <v>9</v>
      </c>
      <c r="B34" s="21" t="s">
        <v>61</v>
      </c>
      <c r="C34" s="21">
        <v>67</v>
      </c>
      <c r="D34" s="21">
        <v>18.809999999999999</v>
      </c>
      <c r="E34" s="21">
        <v>0</v>
      </c>
      <c r="F34" s="21">
        <v>0</v>
      </c>
      <c r="G34" s="21">
        <v>0</v>
      </c>
      <c r="H34" s="21">
        <v>0</v>
      </c>
      <c r="I34" s="21">
        <v>0</v>
      </c>
      <c r="J34" s="21">
        <v>0</v>
      </c>
      <c r="K34" s="21">
        <v>0</v>
      </c>
    </row>
    <row r="35" spans="1:11" x14ac:dyDescent="0.25">
      <c r="A35" s="21">
        <v>10</v>
      </c>
      <c r="B35" s="21" t="s">
        <v>62</v>
      </c>
      <c r="C35" s="21">
        <v>0</v>
      </c>
      <c r="D35" s="21">
        <v>0</v>
      </c>
      <c r="E35" s="21">
        <v>0</v>
      </c>
      <c r="F35" s="21">
        <v>0</v>
      </c>
      <c r="G35" s="21">
        <v>0</v>
      </c>
      <c r="H35" s="21">
        <v>0</v>
      </c>
      <c r="I35" s="21">
        <v>0</v>
      </c>
      <c r="J35" s="21">
        <v>0</v>
      </c>
      <c r="K35" s="21">
        <v>0</v>
      </c>
    </row>
    <row r="36" spans="1:11" x14ac:dyDescent="0.25">
      <c r="A36" s="21">
        <v>11</v>
      </c>
      <c r="B36" s="21" t="s">
        <v>84</v>
      </c>
      <c r="C36" s="21">
        <v>4802</v>
      </c>
      <c r="D36" s="21">
        <v>918.86</v>
      </c>
      <c r="E36" s="21">
        <v>345.76</v>
      </c>
      <c r="F36" s="21">
        <v>296.69</v>
      </c>
      <c r="G36" s="21">
        <v>86</v>
      </c>
      <c r="H36" s="21">
        <v>49.07</v>
      </c>
      <c r="I36" s="21">
        <v>14</v>
      </c>
      <c r="J36" s="21">
        <v>25.46</v>
      </c>
      <c r="K36" s="21">
        <v>3</v>
      </c>
    </row>
    <row r="37" spans="1:11" x14ac:dyDescent="0.25">
      <c r="A37" s="22" t="s">
        <v>85</v>
      </c>
      <c r="B37" s="22" t="s">
        <v>5</v>
      </c>
      <c r="C37" s="22">
        <v>5137</v>
      </c>
      <c r="D37" s="22">
        <f>SUM(D26:D36)</f>
        <v>2789.89</v>
      </c>
      <c r="E37" s="22">
        <v>502.86</v>
      </c>
      <c r="F37" s="22">
        <v>443.7</v>
      </c>
      <c r="G37" s="22">
        <v>88</v>
      </c>
      <c r="H37" s="22">
        <v>59.16</v>
      </c>
      <c r="I37" s="22">
        <v>12</v>
      </c>
      <c r="J37" s="22">
        <v>79.78</v>
      </c>
      <c r="K37" s="22">
        <v>3</v>
      </c>
    </row>
    <row r="38" spans="1:11" x14ac:dyDescent="0.25">
      <c r="A38" s="19">
        <v>1</v>
      </c>
      <c r="B38" s="19" t="s">
        <v>64</v>
      </c>
      <c r="C38" s="19">
        <v>1310</v>
      </c>
      <c r="D38" s="19">
        <v>7739.5</v>
      </c>
      <c r="E38" s="19">
        <v>1349.55</v>
      </c>
      <c r="F38" s="19">
        <v>1055.72</v>
      </c>
      <c r="G38" s="19">
        <v>78</v>
      </c>
      <c r="H38" s="19">
        <v>293.83</v>
      </c>
      <c r="I38" s="19">
        <v>22</v>
      </c>
      <c r="J38" s="19">
        <v>481.75</v>
      </c>
      <c r="K38" s="19">
        <v>6</v>
      </c>
    </row>
    <row r="39" spans="1:11" x14ac:dyDescent="0.25">
      <c r="A39" s="20" t="s">
        <v>86</v>
      </c>
      <c r="B39" s="20" t="s">
        <v>5</v>
      </c>
      <c r="C39" s="20">
        <v>1310</v>
      </c>
      <c r="D39" s="20">
        <v>7739.5</v>
      </c>
      <c r="E39" s="20">
        <v>1349.55</v>
      </c>
      <c r="F39" s="20">
        <v>1055.72</v>
      </c>
      <c r="G39" s="20">
        <v>78</v>
      </c>
      <c r="H39" s="20">
        <v>293.83</v>
      </c>
      <c r="I39" s="20">
        <v>22</v>
      </c>
      <c r="J39" s="20">
        <v>481.75</v>
      </c>
      <c r="K39" s="20">
        <v>6</v>
      </c>
    </row>
    <row r="40" spans="1:11" x14ac:dyDescent="0.25">
      <c r="A40" s="19">
        <v>1</v>
      </c>
      <c r="B40" s="19" t="s">
        <v>66</v>
      </c>
      <c r="C40" s="19">
        <v>2595</v>
      </c>
      <c r="D40" s="19">
        <v>6209.36</v>
      </c>
      <c r="E40" s="19">
        <v>4649.5200000000004</v>
      </c>
      <c r="F40" s="19">
        <v>808.5</v>
      </c>
      <c r="G40" s="19">
        <v>17</v>
      </c>
      <c r="H40" s="19">
        <v>3841.02</v>
      </c>
      <c r="I40" s="19">
        <v>83</v>
      </c>
      <c r="J40" s="19">
        <v>874.42</v>
      </c>
      <c r="K40" s="19">
        <v>14</v>
      </c>
    </row>
    <row r="41" spans="1:11" x14ac:dyDescent="0.25">
      <c r="A41" s="19">
        <v>2</v>
      </c>
      <c r="B41" s="19" t="s">
        <v>67</v>
      </c>
      <c r="C41" s="19">
        <v>905</v>
      </c>
      <c r="D41" s="19">
        <v>2556.7800000000002</v>
      </c>
      <c r="E41" s="19">
        <v>232.76</v>
      </c>
      <c r="F41" s="19">
        <v>211.18</v>
      </c>
      <c r="G41" s="19">
        <v>91</v>
      </c>
      <c r="H41" s="19">
        <v>21.58</v>
      </c>
      <c r="I41" s="19">
        <v>9</v>
      </c>
      <c r="J41" s="19">
        <v>434.77</v>
      </c>
      <c r="K41" s="19">
        <v>17</v>
      </c>
    </row>
    <row r="42" spans="1:11" x14ac:dyDescent="0.25">
      <c r="A42" s="19">
        <v>3</v>
      </c>
      <c r="B42" s="19" t="s">
        <v>68</v>
      </c>
      <c r="C42" s="19">
        <v>2721</v>
      </c>
      <c r="D42" s="19">
        <v>3755</v>
      </c>
      <c r="E42" s="19">
        <v>160</v>
      </c>
      <c r="F42" s="19">
        <v>155</v>
      </c>
      <c r="G42" s="19">
        <v>97</v>
      </c>
      <c r="H42" s="19">
        <v>5</v>
      </c>
      <c r="I42" s="19">
        <v>3</v>
      </c>
      <c r="J42" s="19">
        <v>66.03</v>
      </c>
      <c r="K42" s="19">
        <v>2</v>
      </c>
    </row>
    <row r="43" spans="1:11" x14ac:dyDescent="0.25">
      <c r="A43" s="19">
        <v>4</v>
      </c>
      <c r="B43" s="19" t="s">
        <v>69</v>
      </c>
      <c r="C43" s="19">
        <v>697</v>
      </c>
      <c r="D43" s="19">
        <v>1130.8599999999999</v>
      </c>
      <c r="E43" s="19">
        <v>0</v>
      </c>
      <c r="F43" s="19">
        <v>0</v>
      </c>
      <c r="G43" s="19"/>
      <c r="H43" s="19">
        <v>0</v>
      </c>
      <c r="I43" s="19"/>
      <c r="J43" s="19">
        <v>0</v>
      </c>
      <c r="K43" s="19">
        <v>0</v>
      </c>
    </row>
    <row r="44" spans="1:11" s="194" customFormat="1" x14ac:dyDescent="0.25">
      <c r="A44" s="20" t="s">
        <v>109</v>
      </c>
      <c r="B44" s="20" t="s">
        <v>5</v>
      </c>
      <c r="C44" s="19">
        <f t="shared" ref="C44:K44" si="0">SUM(C40:C43)</f>
        <v>6918</v>
      </c>
      <c r="D44" s="19">
        <f t="shared" si="0"/>
        <v>13652</v>
      </c>
      <c r="E44" s="19">
        <f t="shared" si="0"/>
        <v>5042.2800000000007</v>
      </c>
      <c r="F44" s="19">
        <f t="shared" si="0"/>
        <v>1174.68</v>
      </c>
      <c r="G44" s="19">
        <f t="shared" si="0"/>
        <v>205</v>
      </c>
      <c r="H44" s="19">
        <f t="shared" si="0"/>
        <v>3867.6</v>
      </c>
      <c r="I44" s="19">
        <f t="shared" si="0"/>
        <v>95</v>
      </c>
      <c r="J44" s="19">
        <f t="shared" si="0"/>
        <v>1375.22</v>
      </c>
      <c r="K44" s="19">
        <f t="shared" si="0"/>
        <v>33</v>
      </c>
    </row>
    <row r="45" spans="1:11" x14ac:dyDescent="0.25">
      <c r="A45" s="20" t="s">
        <v>88</v>
      </c>
      <c r="B45" s="20" t="s">
        <v>5</v>
      </c>
      <c r="C45" s="20">
        <v>21930</v>
      </c>
      <c r="D45" s="20">
        <v>78322.509999999995</v>
      </c>
      <c r="E45" s="20">
        <v>12214.63</v>
      </c>
      <c r="F45" s="20">
        <v>7363.83</v>
      </c>
      <c r="G45" s="20">
        <v>60</v>
      </c>
      <c r="H45" s="20">
        <v>4850.8</v>
      </c>
      <c r="I45" s="20">
        <v>40</v>
      </c>
      <c r="J45" s="20">
        <v>7794.57</v>
      </c>
      <c r="K45" s="20">
        <v>10</v>
      </c>
    </row>
    <row r="48" spans="1:11" x14ac:dyDescent="0.25">
      <c r="D48" s="194"/>
    </row>
  </sheetData>
  <mergeCells count="2">
    <mergeCell ref="A1:K1"/>
    <mergeCell ref="A2:K2"/>
  </mergeCells>
  <pageMargins left="0.7" right="0.7" top="0.75" bottom="0.75" header="0.3" footer="0.3"/>
  <pageSetup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46</vt:i4>
      </vt:variant>
    </vt:vector>
  </HeadingPairs>
  <TitlesOfParts>
    <vt:vector size="46" baseType="lpstr">
      <vt:lpstr>5- Br Network</vt:lpstr>
      <vt:lpstr>6- Distwise Bank Br </vt:lpstr>
      <vt:lpstr>7-Det Banking Profile</vt:lpstr>
      <vt:lpstr>16- CD Ratio</vt:lpstr>
      <vt:lpstr>17-Segregation</vt:lpstr>
      <vt:lpstr>18 Tot PSA</vt:lpstr>
      <vt:lpstr>19-Ana Agri</vt:lpstr>
      <vt:lpstr>20-Ana Ind</vt:lpstr>
      <vt:lpstr>21-Ana Serv</vt:lpstr>
      <vt:lpstr>22 Ana Crop</vt:lpstr>
      <vt:lpstr>23-Details Agri</vt:lpstr>
      <vt:lpstr>24-ACP Target</vt:lpstr>
      <vt:lpstr>25-ACP Achvt</vt:lpstr>
      <vt:lpstr>26-Perf ACP</vt:lpstr>
      <vt:lpstr>27-NRLM</vt:lpstr>
      <vt:lpstr>28-PMEGP</vt:lpstr>
      <vt:lpstr>29-Fin SHGs</vt:lpstr>
      <vt:lpstr>30-JLG</vt:lpstr>
      <vt:lpstr>31-KCC</vt:lpstr>
      <vt:lpstr>32-Bakijai</vt:lpstr>
      <vt:lpstr>33-PMEGP Rec</vt:lpstr>
      <vt:lpstr>34-NRLM Rec </vt:lpstr>
      <vt:lpstr>35-Adv Sensitive</vt:lpstr>
      <vt:lpstr>36-Housing(OA)</vt:lpstr>
      <vt:lpstr>37-Prog FI</vt:lpstr>
      <vt:lpstr>38-Spl Scheme</vt:lpstr>
      <vt:lpstr>39-Fin MSME</vt:lpstr>
      <vt:lpstr>40-Oth Sens</vt:lpstr>
      <vt:lpstr>41-Minority</vt:lpstr>
      <vt:lpstr>42-Education</vt:lpstr>
      <vt:lpstr>43-MIS Agri-Allied</vt:lpstr>
      <vt:lpstr>44-MIS(EHO)</vt:lpstr>
      <vt:lpstr>45-TO</vt:lpstr>
      <vt:lpstr>46-SSS</vt:lpstr>
      <vt:lpstr>47-PMJDY</vt:lpstr>
      <vt:lpstr>48-Mudra</vt:lpstr>
      <vt:lpstr>49-Details LDM</vt:lpstr>
      <vt:lpstr>50-FLC</vt:lpstr>
      <vt:lpstr>51-52 FI Banking outlets</vt:lpstr>
      <vt:lpstr>53-DCC DLRC</vt:lpstr>
      <vt:lpstr>54-Dist CD Ratio</vt:lpstr>
      <vt:lpstr>55-ACP Ach-1</vt:lpstr>
      <vt:lpstr>56-ACP Ach-2</vt:lpstr>
      <vt:lpstr>57-ACP Ach3</vt:lpstr>
      <vt:lpstr>58-ACP Ach4</vt:lpstr>
      <vt:lpstr>59-Participants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Khongwar , Komanly</dc:creator>
  <cp:lastModifiedBy>Khongwar , Komanly</cp:lastModifiedBy>
  <cp:lastPrinted>2019-03-25T04:57:56Z</cp:lastPrinted>
  <dcterms:created xsi:type="dcterms:W3CDTF">2019-03-13T10:32:37Z</dcterms:created>
  <dcterms:modified xsi:type="dcterms:W3CDTF">2019-03-25T06:36:46Z</dcterms:modified>
</cp:coreProperties>
</file>